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H:\"/>
    </mc:Choice>
  </mc:AlternateContent>
  <xr:revisionPtr revIDLastSave="0" documentId="8_{76F2CA6F-1F5F-4268-8B22-F8E8430BDD53}" xr6:coauthVersionLast="47" xr6:coauthVersionMax="47" xr10:uidLastSave="{00000000-0000-0000-0000-000000000000}"/>
  <bookViews>
    <workbookView xWindow="-120" yWindow="-120" windowWidth="29040" windowHeight="15840" tabRatio="891" firstSheet="10" activeTab="12" xr2:uid="{00000000-000D-0000-FFFF-FFFF00000000}"/>
  </bookViews>
  <sheets>
    <sheet name="Overview" sheetId="19" r:id="rId1"/>
    <sheet name="Adult, DW, TAA" sheetId="47" r:id="rId2"/>
    <sheet name="In School Youth" sheetId="6" r:id="rId3"/>
    <sheet name="Out of School Youth" sheetId="7" r:id="rId4"/>
    <sheet name="Adult Priority Analysis" sheetId="54" r:id="rId5"/>
    <sheet name="Adult Priority Data" sheetId="55" r:id="rId6"/>
    <sheet name="A, DW, TAA Doc Request" sheetId="13" r:id="rId7"/>
    <sheet name="Youth Doc Request update" sheetId="48" r:id="rId8"/>
    <sheet name="DEV Chart" sheetId="49" r:id="rId9"/>
    <sheet name="DEV Definitions" sheetId="51" r:id="rId10"/>
    <sheet name="LDWA Enr Trend Inst" sheetId="56" r:id="rId11"/>
    <sheet name="LWDA Enr Trend Data" sheetId="57" r:id="rId12"/>
    <sheet name="LWDA Service Trend Inst" sheetId="58" r:id="rId13"/>
    <sheet name="LWDA Service Trend Data" sheetId="59" r:id="rId14"/>
    <sheet name="6 Year Funding" sheetId="60" r:id="rId15"/>
    <sheet name="Un-Ended Services Instructions" sheetId="34" r:id="rId16"/>
    <sheet name="Un-Ended Services" sheetId="35" r:id="rId17"/>
    <sheet name="Service Funding Instructions" sheetId="38" r:id="rId18"/>
    <sheet name="Service Funding" sheetId="39" r:id="rId19"/>
    <sheet name="Youth Service Types Instr" sheetId="40" r:id="rId20"/>
    <sheet name="Youth Service Types" sheetId="41" r:id="rId21"/>
    <sheet name="AD DW Services Instr" sheetId="44" r:id="rId22"/>
    <sheet name="A DW Services" sheetId="45" r:id="rId23"/>
    <sheet name="Youth Drop Down Lists" sheetId="8" state="hidden" r:id="rId24"/>
    <sheet name="DW Drop Down" sheetId="3" state="hidden" r:id="rId25"/>
  </sheets>
  <definedNames>
    <definedName name="_xlnm._FilterDatabase" localSheetId="14" hidden="1">'6 Year Funding'!$A$191:$L$191</definedName>
    <definedName name="_xlnm._FilterDatabase" localSheetId="5" hidden="1">'Adult Priority Data'!$A$1:$V$458</definedName>
    <definedName name="_xlnm.Print_Area" localSheetId="8">'DEV Chart'!$A$2:$N$103</definedName>
    <definedName name="_xlnm.Print_Area" localSheetId="9">'DEV Definitions'!$A$1:$A$8</definedName>
    <definedName name="_xlnm.Print_Titles" localSheetId="8">'DEV Chart'!$2:$2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59" l="1"/>
  <c r="F20" i="59"/>
  <c r="E20" i="59"/>
  <c r="D20" i="59"/>
  <c r="C20" i="59"/>
  <c r="G15" i="59"/>
  <c r="F15" i="59"/>
  <c r="E15" i="59"/>
  <c r="D15" i="59"/>
  <c r="C15" i="59"/>
  <c r="G9" i="59"/>
  <c r="F9" i="59"/>
  <c r="E9" i="59"/>
  <c r="D9" i="59"/>
  <c r="C9" i="59"/>
  <c r="G4" i="59"/>
  <c r="F4" i="59"/>
  <c r="E4" i="59"/>
  <c r="D4" i="59"/>
  <c r="C4" i="59"/>
  <c r="G19" i="57"/>
  <c r="F19" i="57"/>
  <c r="E19" i="57"/>
  <c r="D19" i="57"/>
  <c r="C19" i="57"/>
  <c r="G13" i="57"/>
  <c r="F13" i="57"/>
  <c r="E13" i="57"/>
  <c r="D13" i="57"/>
  <c r="C13" i="57"/>
  <c r="G7" i="57"/>
  <c r="F7" i="57"/>
  <c r="L39" i="60"/>
  <c r="K39" i="60"/>
  <c r="J39" i="60"/>
  <c r="L38" i="60"/>
  <c r="K38" i="60"/>
  <c r="J38" i="60"/>
  <c r="L37" i="60"/>
  <c r="K37" i="60"/>
  <c r="J37" i="60"/>
  <c r="L36" i="60"/>
  <c r="K36" i="60"/>
  <c r="J36" i="60"/>
  <c r="L35" i="60"/>
  <c r="K35" i="60"/>
  <c r="J35" i="60"/>
  <c r="L34" i="60"/>
  <c r="K34" i="60"/>
  <c r="J34" i="60"/>
  <c r="L33" i="60"/>
  <c r="K33" i="60"/>
  <c r="J33" i="60"/>
  <c r="L32" i="60"/>
  <c r="K32" i="60"/>
  <c r="J32" i="60"/>
  <c r="L31" i="60"/>
  <c r="K31" i="60"/>
  <c r="J31" i="60"/>
  <c r="L30" i="60"/>
  <c r="K30" i="60"/>
  <c r="J30" i="60"/>
  <c r="L29" i="60"/>
  <c r="K29" i="60"/>
  <c r="J29" i="60"/>
  <c r="L28" i="60"/>
  <c r="K28" i="60"/>
  <c r="J28" i="60"/>
  <c r="L27" i="60"/>
  <c r="K27" i="60"/>
  <c r="J27" i="60"/>
  <c r="L26" i="60"/>
  <c r="K26" i="60"/>
  <c r="J26" i="60"/>
  <c r="L25" i="60"/>
  <c r="N25" i="60" s="1"/>
  <c r="K25" i="60"/>
  <c r="J25" i="60"/>
  <c r="L24" i="60"/>
  <c r="K24" i="60"/>
  <c r="J24" i="60"/>
  <c r="L23" i="60"/>
  <c r="K23" i="60"/>
  <c r="J23" i="60"/>
  <c r="L22" i="60"/>
  <c r="K22" i="60"/>
  <c r="J22" i="60"/>
  <c r="L21" i="60"/>
  <c r="K21" i="60"/>
  <c r="J21" i="60"/>
  <c r="L20" i="60"/>
  <c r="K20" i="60"/>
  <c r="J20" i="60"/>
  <c r="L19" i="60"/>
  <c r="K19" i="60"/>
  <c r="J19" i="60"/>
  <c r="L18" i="60"/>
  <c r="K18" i="60"/>
  <c r="J18" i="60"/>
  <c r="L17" i="60"/>
  <c r="K17" i="60"/>
  <c r="J17" i="60"/>
  <c r="L16" i="60"/>
  <c r="K16" i="60"/>
  <c r="J16" i="60"/>
  <c r="L15" i="60"/>
  <c r="K15" i="60"/>
  <c r="J15" i="60"/>
  <c r="L14" i="60"/>
  <c r="K14" i="60"/>
  <c r="J14" i="60"/>
  <c r="L13" i="60"/>
  <c r="K13" i="60"/>
  <c r="J13" i="60"/>
  <c r="L12" i="60"/>
  <c r="K12" i="60"/>
  <c r="J12" i="60"/>
  <c r="L11" i="60"/>
  <c r="K11" i="60"/>
  <c r="J11" i="60"/>
  <c r="L10" i="60"/>
  <c r="K10" i="60"/>
  <c r="J10" i="60"/>
  <c r="L9" i="60"/>
  <c r="K9" i="60"/>
  <c r="J9" i="60"/>
  <c r="L8" i="60"/>
  <c r="K8" i="60"/>
  <c r="J8" i="60"/>
  <c r="L7" i="60"/>
  <c r="N7" i="60" s="1"/>
  <c r="K7" i="60"/>
  <c r="J7" i="60"/>
  <c r="L76" i="60"/>
  <c r="K76" i="60"/>
  <c r="J76" i="60"/>
  <c r="L75" i="60"/>
  <c r="K75" i="60"/>
  <c r="J75" i="60"/>
  <c r="L74" i="60"/>
  <c r="N74" i="60" s="1"/>
  <c r="K74" i="60"/>
  <c r="J74" i="60"/>
  <c r="L73" i="60"/>
  <c r="K73" i="60"/>
  <c r="J73" i="60"/>
  <c r="L72" i="60"/>
  <c r="K72" i="60"/>
  <c r="M72" i="60" s="1"/>
  <c r="J72" i="60"/>
  <c r="L71" i="60"/>
  <c r="K71" i="60"/>
  <c r="J71" i="60"/>
  <c r="L70" i="60"/>
  <c r="K70" i="60"/>
  <c r="J70" i="60"/>
  <c r="L69" i="60"/>
  <c r="K69" i="60"/>
  <c r="J69" i="60"/>
  <c r="L68" i="60"/>
  <c r="K68" i="60"/>
  <c r="J68" i="60"/>
  <c r="L67" i="60"/>
  <c r="K67" i="60"/>
  <c r="J67" i="60"/>
  <c r="L66" i="60"/>
  <c r="K66" i="60"/>
  <c r="J66" i="60"/>
  <c r="L65" i="60"/>
  <c r="K65" i="60"/>
  <c r="J65" i="60"/>
  <c r="L64" i="60"/>
  <c r="K64" i="60"/>
  <c r="J64" i="60"/>
  <c r="L63" i="60"/>
  <c r="K63" i="60"/>
  <c r="J63" i="60"/>
  <c r="L62" i="60"/>
  <c r="K62" i="60"/>
  <c r="J62" i="60"/>
  <c r="L61" i="60"/>
  <c r="K61" i="60"/>
  <c r="M24" i="60" s="1"/>
  <c r="J61" i="60"/>
  <c r="L60" i="60"/>
  <c r="K60" i="60"/>
  <c r="J60" i="60"/>
  <c r="L59" i="60"/>
  <c r="K59" i="60"/>
  <c r="J59" i="60"/>
  <c r="L58" i="60"/>
  <c r="K58" i="60"/>
  <c r="J58" i="60"/>
  <c r="L57" i="60"/>
  <c r="K57" i="60"/>
  <c r="J57" i="60"/>
  <c r="L56" i="60"/>
  <c r="K56" i="60"/>
  <c r="J56" i="60"/>
  <c r="L55" i="60"/>
  <c r="K55" i="60"/>
  <c r="J55" i="60"/>
  <c r="L54" i="60"/>
  <c r="K54" i="60"/>
  <c r="J54" i="60"/>
  <c r="L53" i="60"/>
  <c r="K53" i="60"/>
  <c r="J53" i="60"/>
  <c r="L52" i="60"/>
  <c r="K52" i="60"/>
  <c r="J52" i="60"/>
  <c r="L51" i="60"/>
  <c r="K51" i="60"/>
  <c r="J51" i="60"/>
  <c r="L50" i="60"/>
  <c r="K50" i="60"/>
  <c r="J50" i="60"/>
  <c r="L49" i="60"/>
  <c r="K49" i="60"/>
  <c r="M49" i="60" s="1"/>
  <c r="J49" i="60"/>
  <c r="L48" i="60"/>
  <c r="K48" i="60"/>
  <c r="J48" i="60"/>
  <c r="L47" i="60"/>
  <c r="K47" i="60"/>
  <c r="J47" i="60"/>
  <c r="L46" i="60"/>
  <c r="K46" i="60"/>
  <c r="J46" i="60"/>
  <c r="L45" i="60"/>
  <c r="K45" i="60"/>
  <c r="J45" i="60"/>
  <c r="L44" i="60"/>
  <c r="K44" i="60"/>
  <c r="J44" i="60"/>
  <c r="L113" i="60"/>
  <c r="K113" i="60"/>
  <c r="J113" i="60"/>
  <c r="L112" i="60"/>
  <c r="K112" i="60"/>
  <c r="M112" i="60" s="1"/>
  <c r="J112" i="60"/>
  <c r="L111" i="60"/>
  <c r="K111" i="60"/>
  <c r="J111" i="60"/>
  <c r="L110" i="60"/>
  <c r="K110" i="60"/>
  <c r="J110" i="60"/>
  <c r="L109" i="60"/>
  <c r="K109" i="60"/>
  <c r="J109" i="60"/>
  <c r="L108" i="60"/>
  <c r="K108" i="60"/>
  <c r="J108" i="60"/>
  <c r="L107" i="60"/>
  <c r="K107" i="60"/>
  <c r="M70" i="60" s="1"/>
  <c r="J107" i="60"/>
  <c r="L106" i="60"/>
  <c r="K106" i="60"/>
  <c r="J106" i="60"/>
  <c r="L105" i="60"/>
  <c r="K105" i="60"/>
  <c r="J105" i="60"/>
  <c r="L104" i="60"/>
  <c r="K104" i="60"/>
  <c r="M104" i="60" s="1"/>
  <c r="J104" i="60"/>
  <c r="L103" i="60"/>
  <c r="K103" i="60"/>
  <c r="J103" i="60"/>
  <c r="L102" i="60"/>
  <c r="N65" i="60" s="1"/>
  <c r="K102" i="60"/>
  <c r="J102" i="60"/>
  <c r="L101" i="60"/>
  <c r="K101" i="60"/>
  <c r="J101" i="60"/>
  <c r="L100" i="60"/>
  <c r="K100" i="60"/>
  <c r="J100" i="60"/>
  <c r="L99" i="60"/>
  <c r="K99" i="60"/>
  <c r="M99" i="60" s="1"/>
  <c r="J99" i="60"/>
  <c r="L98" i="60"/>
  <c r="K98" i="60"/>
  <c r="J98" i="60"/>
  <c r="L97" i="60"/>
  <c r="K97" i="60"/>
  <c r="J97" i="60"/>
  <c r="L96" i="60"/>
  <c r="K96" i="60"/>
  <c r="J96" i="60"/>
  <c r="L95" i="60"/>
  <c r="K95" i="60"/>
  <c r="J95" i="60"/>
  <c r="L94" i="60"/>
  <c r="N57" i="60" s="1"/>
  <c r="K94" i="60"/>
  <c r="J94" i="60"/>
  <c r="L93" i="60"/>
  <c r="K93" i="60"/>
  <c r="J93" i="60"/>
  <c r="L92" i="60"/>
  <c r="K92" i="60"/>
  <c r="J92" i="60"/>
  <c r="L91" i="60"/>
  <c r="K91" i="60"/>
  <c r="M54" i="60" s="1"/>
  <c r="J91" i="60"/>
  <c r="L90" i="60"/>
  <c r="K90" i="60"/>
  <c r="J90" i="60"/>
  <c r="L89" i="60"/>
  <c r="K89" i="60"/>
  <c r="J89" i="60"/>
  <c r="L88" i="60"/>
  <c r="K88" i="60"/>
  <c r="M88" i="60" s="1"/>
  <c r="J88" i="60"/>
  <c r="L87" i="60"/>
  <c r="K87" i="60"/>
  <c r="J87" i="60"/>
  <c r="L86" i="60"/>
  <c r="K86" i="60"/>
  <c r="J86" i="60"/>
  <c r="L85" i="60"/>
  <c r="N85" i="60" s="1"/>
  <c r="K85" i="60"/>
  <c r="J85" i="60"/>
  <c r="L84" i="60"/>
  <c r="K84" i="60"/>
  <c r="J84" i="60"/>
  <c r="L83" i="60"/>
  <c r="K83" i="60"/>
  <c r="M83" i="60" s="1"/>
  <c r="J83" i="60"/>
  <c r="L82" i="60"/>
  <c r="K82" i="60"/>
  <c r="J82" i="60"/>
  <c r="L81" i="60"/>
  <c r="K81" i="60"/>
  <c r="M44" i="60" s="1"/>
  <c r="J81" i="60"/>
  <c r="L150" i="60"/>
  <c r="K150" i="60"/>
  <c r="J150" i="60"/>
  <c r="L149" i="60"/>
  <c r="K149" i="60"/>
  <c r="J149" i="60"/>
  <c r="L148" i="60"/>
  <c r="K148" i="60"/>
  <c r="M148" i="60" s="1"/>
  <c r="J148" i="60"/>
  <c r="L147" i="60"/>
  <c r="K147" i="60"/>
  <c r="J147" i="60"/>
  <c r="L146" i="60"/>
  <c r="K146" i="60"/>
  <c r="J146" i="60"/>
  <c r="L145" i="60"/>
  <c r="N108" i="60" s="1"/>
  <c r="K145" i="60"/>
  <c r="J145" i="60"/>
  <c r="L144" i="60"/>
  <c r="K144" i="60"/>
  <c r="J144" i="60"/>
  <c r="L143" i="60"/>
  <c r="N106" i="60" s="1"/>
  <c r="K143" i="60"/>
  <c r="J143" i="60"/>
  <c r="L142" i="60"/>
  <c r="N105" i="60" s="1"/>
  <c r="K142" i="60"/>
  <c r="J142" i="60"/>
  <c r="L141" i="60"/>
  <c r="K141" i="60"/>
  <c r="J141" i="60"/>
  <c r="L140" i="60"/>
  <c r="K140" i="60"/>
  <c r="M140" i="60" s="1"/>
  <c r="J140" i="60"/>
  <c r="L139" i="60"/>
  <c r="K139" i="60"/>
  <c r="J139" i="60"/>
  <c r="L138" i="60"/>
  <c r="N138" i="60" s="1"/>
  <c r="K138" i="60"/>
  <c r="J138" i="60"/>
  <c r="L137" i="60"/>
  <c r="K137" i="60"/>
  <c r="J137" i="60"/>
  <c r="L136" i="60"/>
  <c r="K136" i="60"/>
  <c r="J136" i="60"/>
  <c r="L135" i="60"/>
  <c r="K135" i="60"/>
  <c r="J135" i="60"/>
  <c r="L134" i="60"/>
  <c r="K134" i="60"/>
  <c r="J134" i="60"/>
  <c r="L133" i="60"/>
  <c r="K133" i="60"/>
  <c r="J133" i="60"/>
  <c r="L132" i="60"/>
  <c r="K132" i="60"/>
  <c r="M95" i="60" s="1"/>
  <c r="J132" i="60"/>
  <c r="L131" i="60"/>
  <c r="K131" i="60"/>
  <c r="J131" i="60"/>
  <c r="L130" i="60"/>
  <c r="K130" i="60"/>
  <c r="M93" i="60" s="1"/>
  <c r="J130" i="60"/>
  <c r="L129" i="60"/>
  <c r="K129" i="60"/>
  <c r="M92" i="60" s="1"/>
  <c r="J129" i="60"/>
  <c r="L128" i="60"/>
  <c r="K128" i="60"/>
  <c r="J128" i="60"/>
  <c r="L127" i="60"/>
  <c r="K127" i="60"/>
  <c r="J127" i="60"/>
  <c r="L126" i="60"/>
  <c r="N126" i="60" s="1"/>
  <c r="K126" i="60"/>
  <c r="J126" i="60"/>
  <c r="L125" i="60"/>
  <c r="K125" i="60"/>
  <c r="J125" i="60"/>
  <c r="L124" i="60"/>
  <c r="K124" i="60"/>
  <c r="M124" i="60" s="1"/>
  <c r="J124" i="60"/>
  <c r="L123" i="60"/>
  <c r="K123" i="60"/>
  <c r="J123" i="60"/>
  <c r="L122" i="60"/>
  <c r="K122" i="60"/>
  <c r="J122" i="60"/>
  <c r="L121" i="60"/>
  <c r="K121" i="60"/>
  <c r="J121" i="60"/>
  <c r="L120" i="60"/>
  <c r="K120" i="60"/>
  <c r="J120" i="60"/>
  <c r="L119" i="60"/>
  <c r="K119" i="60"/>
  <c r="J119" i="60"/>
  <c r="L118" i="60"/>
  <c r="K118" i="60"/>
  <c r="J118" i="60"/>
  <c r="L187" i="60"/>
  <c r="K187" i="60"/>
  <c r="J187" i="60"/>
  <c r="L186" i="60"/>
  <c r="K186" i="60"/>
  <c r="J186" i="60"/>
  <c r="L185" i="60"/>
  <c r="N185" i="60" s="1"/>
  <c r="K185" i="60"/>
  <c r="J185" i="60"/>
  <c r="L184" i="60"/>
  <c r="K184" i="60"/>
  <c r="J184" i="60"/>
  <c r="L183" i="60"/>
  <c r="K183" i="60"/>
  <c r="J183" i="60"/>
  <c r="L182" i="60"/>
  <c r="K182" i="60"/>
  <c r="J182" i="60"/>
  <c r="L181" i="60"/>
  <c r="K181" i="60"/>
  <c r="J181" i="60"/>
  <c r="L180" i="60"/>
  <c r="K180" i="60"/>
  <c r="J180" i="60"/>
  <c r="L179" i="60"/>
  <c r="K179" i="60"/>
  <c r="J179" i="60"/>
  <c r="L178" i="60"/>
  <c r="N141" i="60" s="1"/>
  <c r="K178" i="60"/>
  <c r="M178" i="60" s="1"/>
  <c r="J178" i="60"/>
  <c r="L177" i="60"/>
  <c r="N177" i="60" s="1"/>
  <c r="K177" i="60"/>
  <c r="J177" i="60"/>
  <c r="L176" i="60"/>
  <c r="N176" i="60" s="1"/>
  <c r="K176" i="60"/>
  <c r="J176" i="60"/>
  <c r="L175" i="60"/>
  <c r="K175" i="60"/>
  <c r="M138" i="60" s="1"/>
  <c r="J175" i="60"/>
  <c r="L174" i="60"/>
  <c r="K174" i="60"/>
  <c r="J174" i="60"/>
  <c r="L173" i="60"/>
  <c r="K173" i="60"/>
  <c r="J173" i="60"/>
  <c r="L172" i="60"/>
  <c r="N172" i="60" s="1"/>
  <c r="K172" i="60"/>
  <c r="J172" i="60"/>
  <c r="L171" i="60"/>
  <c r="K171" i="60"/>
  <c r="J171" i="60"/>
  <c r="L170" i="60"/>
  <c r="K170" i="60"/>
  <c r="J170" i="60"/>
  <c r="L169" i="60"/>
  <c r="K169" i="60"/>
  <c r="J169" i="60"/>
  <c r="L168" i="60"/>
  <c r="K168" i="60"/>
  <c r="J168" i="60"/>
  <c r="L167" i="60"/>
  <c r="K167" i="60"/>
  <c r="J167" i="60"/>
  <c r="L166" i="60"/>
  <c r="K166" i="60"/>
  <c r="J166" i="60"/>
  <c r="L165" i="60"/>
  <c r="K165" i="60"/>
  <c r="J165" i="60"/>
  <c r="L164" i="60"/>
  <c r="K164" i="60"/>
  <c r="J164" i="60"/>
  <c r="L163" i="60"/>
  <c r="K163" i="60"/>
  <c r="J163" i="60"/>
  <c r="L162" i="60"/>
  <c r="K162" i="60"/>
  <c r="J162" i="60"/>
  <c r="L161" i="60"/>
  <c r="K161" i="60"/>
  <c r="J161" i="60"/>
  <c r="L160" i="60"/>
  <c r="K160" i="60"/>
  <c r="J160" i="60"/>
  <c r="L159" i="60"/>
  <c r="K159" i="60"/>
  <c r="J159" i="60"/>
  <c r="L158" i="60"/>
  <c r="K158" i="60"/>
  <c r="J158" i="60"/>
  <c r="L157" i="60"/>
  <c r="K157" i="60"/>
  <c r="J157" i="60"/>
  <c r="L156" i="60"/>
  <c r="K156" i="60"/>
  <c r="J156" i="60"/>
  <c r="L155" i="60"/>
  <c r="K155" i="60"/>
  <c r="J155" i="60"/>
  <c r="J193" i="60"/>
  <c r="J194" i="60"/>
  <c r="J195" i="60"/>
  <c r="J196" i="60"/>
  <c r="J197" i="60"/>
  <c r="J198" i="60"/>
  <c r="J199" i="60"/>
  <c r="J200" i="60"/>
  <c r="J201" i="60"/>
  <c r="J202" i="60"/>
  <c r="J203" i="60"/>
  <c r="J204" i="60"/>
  <c r="J205" i="60"/>
  <c r="J206" i="60"/>
  <c r="J207" i="60"/>
  <c r="J208" i="60"/>
  <c r="J209" i="60"/>
  <c r="J210" i="60"/>
  <c r="J211" i="60"/>
  <c r="J212" i="60"/>
  <c r="J213" i="60"/>
  <c r="J214" i="60"/>
  <c r="J215" i="60"/>
  <c r="J216" i="60"/>
  <c r="J217" i="60"/>
  <c r="J218" i="60"/>
  <c r="J219" i="60"/>
  <c r="J220" i="60"/>
  <c r="J221" i="60"/>
  <c r="J222" i="60"/>
  <c r="J223" i="60"/>
  <c r="J224" i="60"/>
  <c r="K193" i="60"/>
  <c r="L193" i="60"/>
  <c r="K194" i="60"/>
  <c r="L194" i="60"/>
  <c r="N157" i="60" s="1"/>
  <c r="K195" i="60"/>
  <c r="L195" i="60"/>
  <c r="K196" i="60"/>
  <c r="L196" i="60"/>
  <c r="K197" i="60"/>
  <c r="L197" i="60"/>
  <c r="K198" i="60"/>
  <c r="L198" i="60"/>
  <c r="N161" i="60" s="1"/>
  <c r="K199" i="60"/>
  <c r="L199" i="60"/>
  <c r="K200" i="60"/>
  <c r="L200" i="60"/>
  <c r="K201" i="60"/>
  <c r="L201" i="60"/>
  <c r="K202" i="60"/>
  <c r="L202" i="60"/>
  <c r="K203" i="60"/>
  <c r="L203" i="60"/>
  <c r="K204" i="60"/>
  <c r="L204" i="60"/>
  <c r="K205" i="60"/>
  <c r="M168" i="60" s="1"/>
  <c r="L205" i="60"/>
  <c r="K206" i="60"/>
  <c r="L206" i="60"/>
  <c r="K207" i="60"/>
  <c r="L207" i="60"/>
  <c r="K208" i="60"/>
  <c r="L208" i="60"/>
  <c r="K209" i="60"/>
  <c r="L209" i="60"/>
  <c r="K210" i="60"/>
  <c r="L210" i="60"/>
  <c r="K211" i="60"/>
  <c r="L211" i="60"/>
  <c r="K212" i="60"/>
  <c r="L212" i="60"/>
  <c r="K213" i="60"/>
  <c r="L213" i="60"/>
  <c r="K214" i="60"/>
  <c r="L214" i="60"/>
  <c r="K215" i="60"/>
  <c r="L215" i="60"/>
  <c r="K216" i="60"/>
  <c r="L216" i="60"/>
  <c r="K217" i="60"/>
  <c r="L217" i="60"/>
  <c r="K218" i="60"/>
  <c r="M181" i="60" s="1"/>
  <c r="L218" i="60"/>
  <c r="K219" i="60"/>
  <c r="L219" i="60"/>
  <c r="K220" i="60"/>
  <c r="L220" i="60"/>
  <c r="K221" i="60"/>
  <c r="L221" i="60"/>
  <c r="K222" i="60"/>
  <c r="L222" i="60"/>
  <c r="K223" i="60"/>
  <c r="L223" i="60"/>
  <c r="K224" i="60"/>
  <c r="L224" i="60"/>
  <c r="L192" i="60"/>
  <c r="K192" i="60"/>
  <c r="J192" i="60"/>
  <c r="O187" i="60"/>
  <c r="O186" i="60"/>
  <c r="O185" i="60"/>
  <c r="O184" i="60"/>
  <c r="O180" i="60"/>
  <c r="O183" i="60"/>
  <c r="O182" i="60"/>
  <c r="O181" i="60"/>
  <c r="O179" i="60"/>
  <c r="O178" i="60"/>
  <c r="O177" i="60"/>
  <c r="O176" i="60"/>
  <c r="O174" i="60"/>
  <c r="O162" i="60"/>
  <c r="O172" i="60"/>
  <c r="O171" i="60"/>
  <c r="O170" i="60"/>
  <c r="O169" i="60"/>
  <c r="O173" i="60"/>
  <c r="O168" i="60"/>
  <c r="O167" i="60"/>
  <c r="O166" i="60"/>
  <c r="O175" i="60"/>
  <c r="O165" i="60"/>
  <c r="M165" i="60"/>
  <c r="O164" i="60"/>
  <c r="O163" i="60"/>
  <c r="O161" i="60"/>
  <c r="O160" i="60"/>
  <c r="O159" i="60"/>
  <c r="O158" i="60"/>
  <c r="O157" i="60"/>
  <c r="O155" i="60"/>
  <c r="O156" i="60"/>
  <c r="O150" i="60"/>
  <c r="O149" i="60"/>
  <c r="O148" i="60"/>
  <c r="O147" i="60"/>
  <c r="O143" i="60"/>
  <c r="O146" i="60"/>
  <c r="O145" i="60"/>
  <c r="O144" i="60"/>
  <c r="O142" i="60"/>
  <c r="O141" i="60"/>
  <c r="O140" i="60"/>
  <c r="O139" i="60"/>
  <c r="O137" i="60"/>
  <c r="O125" i="60"/>
  <c r="O135" i="60"/>
  <c r="O134" i="60"/>
  <c r="O133" i="60"/>
  <c r="O132" i="60"/>
  <c r="O136" i="60"/>
  <c r="O131" i="60"/>
  <c r="O130" i="60"/>
  <c r="O129" i="60"/>
  <c r="O138" i="60"/>
  <c r="O128" i="60"/>
  <c r="O127" i="60"/>
  <c r="O126" i="60"/>
  <c r="O124" i="60"/>
  <c r="O123" i="60"/>
  <c r="O122" i="60"/>
  <c r="O121" i="60"/>
  <c r="O120" i="60"/>
  <c r="O118" i="60"/>
  <c r="O119" i="60"/>
  <c r="N82" i="60"/>
  <c r="O113" i="60"/>
  <c r="N113" i="60"/>
  <c r="O112" i="60"/>
  <c r="O111" i="60"/>
  <c r="O110" i="60"/>
  <c r="O106" i="60"/>
  <c r="O109" i="60"/>
  <c r="M109" i="60"/>
  <c r="O108" i="60"/>
  <c r="O107" i="60"/>
  <c r="O105" i="60"/>
  <c r="O104" i="60"/>
  <c r="O103" i="60"/>
  <c r="O102" i="60"/>
  <c r="O100" i="60"/>
  <c r="O88" i="60"/>
  <c r="O98" i="60"/>
  <c r="O97" i="60"/>
  <c r="O96" i="60"/>
  <c r="O95" i="60"/>
  <c r="O99" i="60"/>
  <c r="O94" i="60"/>
  <c r="O93" i="60"/>
  <c r="O92" i="60"/>
  <c r="O101" i="60"/>
  <c r="O91" i="60"/>
  <c r="O90" i="60"/>
  <c r="O89" i="60"/>
  <c r="O87" i="60"/>
  <c r="O86" i="60"/>
  <c r="O85" i="60"/>
  <c r="O84" i="60"/>
  <c r="O83" i="60"/>
  <c r="O81" i="60"/>
  <c r="O82" i="60"/>
  <c r="O76" i="60"/>
  <c r="O75" i="60"/>
  <c r="O74" i="60"/>
  <c r="O73" i="60"/>
  <c r="O69" i="60"/>
  <c r="O72" i="60"/>
  <c r="O71" i="60"/>
  <c r="O70" i="60"/>
  <c r="O68" i="60"/>
  <c r="O67" i="60"/>
  <c r="O66" i="60"/>
  <c r="O65" i="60"/>
  <c r="O63" i="60"/>
  <c r="O51" i="60"/>
  <c r="O61" i="60"/>
  <c r="O60" i="60"/>
  <c r="O59" i="60"/>
  <c r="O58" i="60"/>
  <c r="O62" i="60"/>
  <c r="O57" i="60"/>
  <c r="O56" i="60"/>
  <c r="O55" i="60"/>
  <c r="O64" i="60"/>
  <c r="O54" i="60"/>
  <c r="O53" i="60"/>
  <c r="O52" i="60"/>
  <c r="O50" i="60"/>
  <c r="O49" i="60"/>
  <c r="O48" i="60"/>
  <c r="O47" i="60"/>
  <c r="O46" i="60"/>
  <c r="O44" i="60"/>
  <c r="O45" i="60"/>
  <c r="O39" i="60"/>
  <c r="O38" i="60"/>
  <c r="O37" i="60"/>
  <c r="O36" i="60"/>
  <c r="O32" i="60"/>
  <c r="O35" i="60"/>
  <c r="O34" i="60"/>
  <c r="O33" i="60"/>
  <c r="O31" i="60"/>
  <c r="O30" i="60"/>
  <c r="O29" i="60"/>
  <c r="O28" i="60"/>
  <c r="O26" i="60"/>
  <c r="O14" i="60"/>
  <c r="O24" i="60"/>
  <c r="O23" i="60"/>
  <c r="O22" i="60"/>
  <c r="O21" i="60"/>
  <c r="O25" i="60"/>
  <c r="M25" i="60"/>
  <c r="O20" i="60"/>
  <c r="M20" i="60"/>
  <c r="O19" i="60"/>
  <c r="O18" i="60"/>
  <c r="M18" i="60"/>
  <c r="O27" i="60"/>
  <c r="O17" i="60"/>
  <c r="M17" i="60"/>
  <c r="O16" i="60"/>
  <c r="O15" i="60"/>
  <c r="O13" i="60"/>
  <c r="O12" i="60"/>
  <c r="O11" i="60"/>
  <c r="O10" i="60"/>
  <c r="O9" i="60"/>
  <c r="M9" i="60"/>
  <c r="N9" i="60"/>
  <c r="O7" i="60"/>
  <c r="O8" i="60"/>
  <c r="M175" i="60" l="1"/>
  <c r="M172" i="60"/>
  <c r="M157" i="60"/>
  <c r="N132" i="60"/>
  <c r="M89" i="60"/>
  <c r="N110" i="60"/>
  <c r="M75" i="60"/>
  <c r="M51" i="60"/>
  <c r="M155" i="60"/>
  <c r="M163" i="60"/>
  <c r="M171" i="60"/>
  <c r="N173" i="60"/>
  <c r="M176" i="60"/>
  <c r="M184" i="60"/>
  <c r="N135" i="60"/>
  <c r="M38" i="60"/>
  <c r="M169" i="60"/>
  <c r="M185" i="60"/>
  <c r="M47" i="60"/>
  <c r="M126" i="60"/>
  <c r="M113" i="60"/>
  <c r="M58" i="60"/>
  <c r="M52" i="60"/>
  <c r="M13" i="60"/>
  <c r="M27" i="60"/>
  <c r="M29" i="60"/>
  <c r="M34" i="60"/>
  <c r="N120" i="60"/>
  <c r="N136" i="60"/>
  <c r="N137" i="60"/>
  <c r="M129" i="60"/>
  <c r="M132" i="60"/>
  <c r="N121" i="60"/>
  <c r="N129" i="60"/>
  <c r="N182" i="60"/>
  <c r="N160" i="60"/>
  <c r="N168" i="60"/>
  <c r="M162" i="60"/>
  <c r="N184" i="60"/>
  <c r="N54" i="60"/>
  <c r="M82" i="60"/>
  <c r="N171" i="60"/>
  <c r="N146" i="60"/>
  <c r="N147" i="60"/>
  <c r="N149" i="60"/>
  <c r="N140" i="60"/>
  <c r="M186" i="60"/>
  <c r="N148" i="60"/>
  <c r="N125" i="60"/>
  <c r="M146" i="60"/>
  <c r="N50" i="60"/>
  <c r="N64" i="60"/>
  <c r="N62" i="60"/>
  <c r="N61" i="60"/>
  <c r="M66" i="60"/>
  <c r="M60" i="60"/>
  <c r="M73" i="60"/>
  <c r="N10" i="60"/>
  <c r="N21" i="60"/>
  <c r="N23" i="60"/>
  <c r="N14" i="60"/>
  <c r="N35" i="60"/>
  <c r="N36" i="60"/>
  <c r="M14" i="60"/>
  <c r="N32" i="60"/>
  <c r="N142" i="60"/>
  <c r="N158" i="60"/>
  <c r="N15" i="60"/>
  <c r="N39" i="60"/>
  <c r="M120" i="60"/>
  <c r="M28" i="60"/>
  <c r="M30" i="60"/>
  <c r="M8" i="60"/>
  <c r="M46" i="60"/>
  <c r="N87" i="60"/>
  <c r="N90" i="60"/>
  <c r="M127" i="60"/>
  <c r="M50" i="60"/>
  <c r="M19" i="60"/>
  <c r="M84" i="60"/>
  <c r="N18" i="60"/>
  <c r="M101" i="60"/>
  <c r="M61" i="60"/>
  <c r="N174" i="60"/>
  <c r="N17" i="60"/>
  <c r="N70" i="60"/>
  <c r="M90" i="60"/>
  <c r="M166" i="60"/>
  <c r="M183" i="60"/>
  <c r="M21" i="60"/>
  <c r="M23" i="60"/>
  <c r="N34" i="60"/>
  <c r="N37" i="60"/>
  <c r="M64" i="60"/>
  <c r="M65" i="60"/>
  <c r="M67" i="60"/>
  <c r="N51" i="60"/>
  <c r="N96" i="60"/>
  <c r="M122" i="60"/>
  <c r="N49" i="60"/>
  <c r="N91" i="60"/>
  <c r="M94" i="60"/>
  <c r="N145" i="60"/>
  <c r="N178" i="60"/>
  <c r="N181" i="60"/>
  <c r="N86" i="60"/>
  <c r="N13" i="60"/>
  <c r="M36" i="60"/>
  <c r="M96" i="60"/>
  <c r="M98" i="60"/>
  <c r="N75" i="60"/>
  <c r="M125" i="60"/>
  <c r="N155" i="60"/>
  <c r="M7" i="60"/>
  <c r="N30" i="60"/>
  <c r="N33" i="60"/>
  <c r="N38" i="60"/>
  <c r="N8" i="60"/>
  <c r="N101" i="60"/>
  <c r="N93" i="60"/>
  <c r="M158" i="60"/>
  <c r="M160" i="60"/>
  <c r="N175" i="60"/>
  <c r="N28" i="60"/>
  <c r="N46" i="60"/>
  <c r="M57" i="60"/>
  <c r="N26" i="60"/>
  <c r="N66" i="60"/>
  <c r="M71" i="60"/>
  <c r="M74" i="60"/>
  <c r="N47" i="60"/>
  <c r="M105" i="60"/>
  <c r="N102" i="60"/>
  <c r="M110" i="60"/>
  <c r="M182" i="60"/>
  <c r="N186" i="60"/>
  <c r="M12" i="60"/>
  <c r="M55" i="60"/>
  <c r="N71" i="60"/>
  <c r="M39" i="60"/>
  <c r="N100" i="60"/>
  <c r="N103" i="60"/>
  <c r="M108" i="60"/>
  <c r="M106" i="60"/>
  <c r="M111" i="60"/>
  <c r="M136" i="60"/>
  <c r="N107" i="60"/>
  <c r="N165" i="60"/>
  <c r="M143" i="60"/>
  <c r="N27" i="60"/>
  <c r="N60" i="60"/>
  <c r="N162" i="60"/>
  <c r="N19" i="60"/>
  <c r="M62" i="60"/>
  <c r="M31" i="60"/>
  <c r="N73" i="60"/>
  <c r="N52" i="60"/>
  <c r="N99" i="60"/>
  <c r="N67" i="60"/>
  <c r="N111" i="60"/>
  <c r="N124" i="60"/>
  <c r="N94" i="60"/>
  <c r="M149" i="60"/>
  <c r="N127" i="60"/>
  <c r="M137" i="60"/>
  <c r="N133" i="60"/>
  <c r="N166" i="60"/>
  <c r="N12" i="60"/>
  <c r="M15" i="60"/>
  <c r="M11" i="60"/>
  <c r="N31" i="60"/>
  <c r="M81" i="60"/>
  <c r="M97" i="60"/>
  <c r="M119" i="60"/>
  <c r="M177" i="60"/>
  <c r="M150" i="60"/>
  <c r="M10" i="60"/>
  <c r="M135" i="60"/>
  <c r="M33" i="60"/>
  <c r="M37" i="60"/>
  <c r="N11" i="60"/>
  <c r="M22" i="60"/>
  <c r="N83" i="60"/>
  <c r="M85" i="60"/>
  <c r="N55" i="60"/>
  <c r="N98" i="60"/>
  <c r="M100" i="60"/>
  <c r="N72" i="60"/>
  <c r="N81" i="60"/>
  <c r="M121" i="60"/>
  <c r="N97" i="60"/>
  <c r="N119" i="60"/>
  <c r="M130" i="60"/>
  <c r="N183" i="60"/>
  <c r="N150" i="60"/>
  <c r="N143" i="60"/>
  <c r="N24" i="60"/>
  <c r="M35" i="60"/>
  <c r="N44" i="60"/>
  <c r="N22" i="60"/>
  <c r="M32" i="60"/>
  <c r="M87" i="60"/>
  <c r="M103" i="60"/>
  <c r="M86" i="60"/>
  <c r="M102" i="60"/>
  <c r="M145" i="60"/>
  <c r="N130" i="60"/>
  <c r="M173" i="60"/>
  <c r="M142" i="60"/>
  <c r="N163" i="60"/>
  <c r="N169" i="60"/>
  <c r="M16" i="60"/>
  <c r="N58" i="60"/>
  <c r="M141" i="60"/>
  <c r="N20" i="60"/>
  <c r="N29" i="60"/>
  <c r="N16" i="60"/>
  <c r="M26" i="60"/>
  <c r="M91" i="60"/>
  <c r="M107" i="60"/>
  <c r="N122" i="60"/>
  <c r="M161" i="60"/>
  <c r="M133" i="60"/>
  <c r="N84" i="60"/>
  <c r="N89" i="60"/>
  <c r="N92" i="60"/>
  <c r="N95" i="60"/>
  <c r="N88" i="60"/>
  <c r="N104" i="60"/>
  <c r="N109" i="60"/>
  <c r="N112" i="60"/>
  <c r="M45" i="60"/>
  <c r="M48" i="60"/>
  <c r="M56" i="60"/>
  <c r="M59" i="60"/>
  <c r="M68" i="60"/>
  <c r="M69" i="60"/>
  <c r="M123" i="60"/>
  <c r="M128" i="60"/>
  <c r="M139" i="60"/>
  <c r="M144" i="60"/>
  <c r="M156" i="60"/>
  <c r="M159" i="60"/>
  <c r="M167" i="60"/>
  <c r="M174" i="60"/>
  <c r="M179" i="60"/>
  <c r="M180" i="60"/>
  <c r="M187" i="60"/>
  <c r="M53" i="60"/>
  <c r="M63" i="60"/>
  <c r="M76" i="60"/>
  <c r="M118" i="60"/>
  <c r="M131" i="60"/>
  <c r="M134" i="60"/>
  <c r="M147" i="60"/>
  <c r="M164" i="60"/>
  <c r="M170" i="60"/>
  <c r="N45" i="60"/>
  <c r="N48" i="60"/>
  <c r="N53" i="60"/>
  <c r="N56" i="60"/>
  <c r="N59" i="60"/>
  <c r="N63" i="60"/>
  <c r="N68" i="60"/>
  <c r="N69" i="60"/>
  <c r="N76" i="60"/>
  <c r="N118" i="60"/>
  <c r="N123" i="60"/>
  <c r="N128" i="60"/>
  <c r="N131" i="60"/>
  <c r="N134" i="60"/>
  <c r="N139" i="60"/>
  <c r="N144" i="60"/>
  <c r="N156" i="60"/>
  <c r="N159" i="60"/>
  <c r="N164" i="60"/>
  <c r="N167" i="60"/>
  <c r="N170" i="60"/>
  <c r="N179" i="60"/>
  <c r="N180" i="60"/>
  <c r="N187" i="60"/>
  <c r="G19" i="59"/>
  <c r="F19" i="59"/>
  <c r="E19" i="59"/>
  <c r="D19" i="59"/>
  <c r="C19" i="59"/>
  <c r="H18" i="59"/>
  <c r="G14" i="59"/>
  <c r="F14" i="59"/>
  <c r="E14" i="59"/>
  <c r="D14" i="59"/>
  <c r="C14" i="59"/>
  <c r="H13" i="59"/>
  <c r="G8" i="59"/>
  <c r="F8" i="59"/>
  <c r="E8" i="59"/>
  <c r="D8" i="59"/>
  <c r="C8" i="59"/>
  <c r="H7" i="59"/>
  <c r="G3" i="59"/>
  <c r="F3" i="59"/>
  <c r="E3" i="59"/>
  <c r="D3" i="59"/>
  <c r="C3" i="59"/>
  <c r="H2" i="59"/>
  <c r="H17" i="57"/>
  <c r="H11" i="57"/>
  <c r="H5" i="57"/>
  <c r="E18" i="57"/>
  <c r="D18" i="57"/>
  <c r="C18" i="57"/>
  <c r="E12" i="57"/>
  <c r="D12" i="57"/>
  <c r="C12" i="57"/>
  <c r="E6" i="57"/>
  <c r="E7" i="57" s="1"/>
  <c r="D6" i="57"/>
  <c r="D7" i="57" s="1"/>
  <c r="C6" i="57"/>
  <c r="C7" i="57" s="1"/>
  <c r="G18" i="57"/>
  <c r="F18" i="57"/>
  <c r="G12" i="57"/>
  <c r="F12" i="57"/>
  <c r="G6" i="57"/>
  <c r="F6" i="57"/>
  <c r="I8" i="7"/>
  <c r="I18" i="47"/>
  <c r="I17" i="47"/>
  <c r="I16" i="47"/>
  <c r="I15" i="47"/>
  <c r="I14" i="47"/>
  <c r="I13" i="47"/>
  <c r="I12" i="47"/>
  <c r="I11" i="47"/>
  <c r="I10" i="47"/>
  <c r="I9" i="47"/>
  <c r="I8" i="47"/>
  <c r="I7" i="47"/>
  <c r="I6" i="47"/>
  <c r="I5" i="47"/>
  <c r="I4" i="47"/>
  <c r="K1" i="55"/>
  <c r="V1" i="55" l="1"/>
  <c r="U1" i="55"/>
  <c r="T1" i="55"/>
  <c r="S1" i="55"/>
  <c r="R1" i="55"/>
  <c r="Q1" i="55"/>
  <c r="P1" i="55"/>
  <c r="O1" i="55"/>
  <c r="N1" i="55"/>
  <c r="M1" i="55"/>
  <c r="L1" i="55"/>
  <c r="J1" i="55"/>
  <c r="K13" i="49" l="1"/>
  <c r="K12" i="49"/>
  <c r="I5" i="6"/>
  <c r="I10" i="7"/>
  <c r="I9" i="7"/>
  <c r="I7" i="7"/>
  <c r="I6" i="7"/>
  <c r="I5" i="7"/>
  <c r="I4" i="7"/>
  <c r="I6" i="6"/>
  <c r="I7" i="6"/>
  <c r="I9" i="6"/>
  <c r="I10" i="6"/>
  <c r="I4" i="6"/>
  <c r="D1" i="7"/>
  <c r="C1" i="7"/>
  <c r="B1" i="7"/>
  <c r="A1" i="7"/>
  <c r="I3" i="47"/>
  <c r="B1" i="6"/>
  <c r="C1" i="6"/>
  <c r="D1" i="6"/>
  <c r="A1" i="6"/>
</calcChain>
</file>

<file path=xl/sharedStrings.xml><?xml version="1.0" encoding="utf-8"?>
<sst xmlns="http://schemas.openxmlformats.org/spreadsheetml/2006/main" count="2932" uniqueCount="908">
  <si>
    <t xml:space="preserve">Tab </t>
  </si>
  <si>
    <t>Summary</t>
  </si>
  <si>
    <t>Workpapers</t>
  </si>
  <si>
    <t>Workpapers for Adult, Dislocated Worker and Trade Act participants.</t>
  </si>
  <si>
    <t>Adult Priority Analysis</t>
  </si>
  <si>
    <t>Instructions for identifying Adult Priority customers, analyzing trends, and identifying ways to improve Adult Priority statistics.</t>
  </si>
  <si>
    <t>Adult Priority Data</t>
  </si>
  <si>
    <t>Workpapers for Adult Priority participants.</t>
  </si>
  <si>
    <t>In School Youth</t>
  </si>
  <si>
    <t>Workpapers to be used for all In-School Youth (ISY) participants sampled.</t>
  </si>
  <si>
    <t>Out of School Youth</t>
  </si>
  <si>
    <t>Workpapers to be used for all Out-of-School Youth (OSY) participants sampled.</t>
  </si>
  <si>
    <t xml:space="preserve">A/DW and Youth Document Request Forms
Data Element Validation (DEV)
</t>
  </si>
  <si>
    <t xml:space="preserve">Adult-DW Document Request </t>
  </si>
  <si>
    <t>A list of the participants sampled for the current review and the request for supporting documents.
To be completed after review of Adult/Dislocated Worker OSOS records and sent to the LWDB for the collection of required supporting documents.
Any documents provided must comply with the provisions of TA 18-5 (Personally Identifiable Information (PII)).  Staff should also take precautions to avoid violation of PII requirements after submitting documents, such as removing files from scanning software after documents have been submitted.</t>
  </si>
  <si>
    <t>Youth Document Request</t>
  </si>
  <si>
    <t>A list of the participants sampled for the current review and the request for supporting documents.
To be completed after the review of Youth OSOS records and sent to the LWDB for the collection of required supporting documents.
Any documents provided must comply with the provisions of TA 18-5 (Personally Identifiable Information (PII)).  Staff should also take precautions to avoid violations of PII requirements after submitting documents, such as removing files from scanning software after documents have been submitted.</t>
  </si>
  <si>
    <t>DEV Chart</t>
  </si>
  <si>
    <t xml:space="preserve">Provides an overview of enrollment, eligibility, service and performance data points reviewed in Workpapers, and a list of required supporting documents. 
</t>
  </si>
  <si>
    <t>DEV Definitions</t>
  </si>
  <si>
    <t>DEV Source documentation definitions.</t>
  </si>
  <si>
    <t>Queries</t>
  </si>
  <si>
    <t>Un-Ended Services Instructions</t>
  </si>
  <si>
    <t>This query will result in identifying services that are open beyond their Planned End Date.  The Local staff will need to review these services to see if an Actual End Date needs to be recorded in OSOS, or if the Planned End Date needs to be adjusted.</t>
  </si>
  <si>
    <t>Un-Ended Services</t>
  </si>
  <si>
    <t>Un-Ended Services Query Report</t>
  </si>
  <si>
    <t>Service Funding Instructions</t>
  </si>
  <si>
    <t xml:space="preserve">This query will result in identifying service that were funded with an incorrect funding stream.  Some funding streams are no longer available to a LWDA after a specific date, but staff may be able to still select that funding stream and incorrectly use it when entering a Service in OSOS.  </t>
  </si>
  <si>
    <t>Service Funding</t>
  </si>
  <si>
    <t>Service Funding Query Report</t>
  </si>
  <si>
    <t>Youth Service Types Instructions</t>
  </si>
  <si>
    <t xml:space="preserve">This query will result in identifying Youth Program Elements that are not set up correctly in OSOS.  Youth Services, other than Occupational Skills Training, must use services that end with (Youth) or (Youth Only).  When services are set up incorrectly they are not accurately captured and result in inaccurate reporting.    </t>
  </si>
  <si>
    <t>Youth Service Types</t>
  </si>
  <si>
    <t>Youth Services Types Query Report</t>
  </si>
  <si>
    <t>Adult-DW Services Instructions</t>
  </si>
  <si>
    <t xml:space="preserve">This query will assist in identifying if Adult, DW, TAA, NDWG services were provided with an incorrect Service Type selected in OSOS when the service was entered.  </t>
  </si>
  <si>
    <t xml:space="preserve">Adult-DW Services   </t>
  </si>
  <si>
    <t>AD DW Services Query Report</t>
  </si>
  <si>
    <t xml:space="preserve">LWDA Name: </t>
  </si>
  <si>
    <t>XYC LWDA</t>
  </si>
  <si>
    <t>Review Period:</t>
  </si>
  <si>
    <t>XX/XX/XX to XX/XX/XX</t>
  </si>
  <si>
    <t>Enrollment &amp; Eligibility  Including Data Element Validation (DEV)</t>
  </si>
  <si>
    <t>Trade Act
Including Data Element Validation (DEV)</t>
  </si>
  <si>
    <t>Enrollment &amp; Eligibility
Including Data Element Validation (DEV)</t>
  </si>
  <si>
    <t>Training Service Eligibility</t>
  </si>
  <si>
    <t>Performance Data Entry - Including Data Element Validation (DEV)
Review Support Documents for any Performance Data Reported
Review OSOS Comments for evidence performance data not reported; note in Comments</t>
  </si>
  <si>
    <t>OSOS ID</t>
  </si>
  <si>
    <t>Customer Name</t>
  </si>
  <si>
    <t>List program funding used</t>
  </si>
  <si>
    <t>County/ One Stop Center</t>
  </si>
  <si>
    <t>Enrollment Date</t>
  </si>
  <si>
    <t>Date of Birth</t>
  </si>
  <si>
    <t>DOB Verified</t>
  </si>
  <si>
    <t>Age at Enrollment (Must be at least 18)
WIOA §680.120</t>
  </si>
  <si>
    <t>Selective Service
TA 12-9.1</t>
  </si>
  <si>
    <t>Is Customer Eligible for Funding Stream?</t>
  </si>
  <si>
    <r>
      <rPr>
        <sz val="14"/>
        <rFont val="Calibri"/>
        <family val="2"/>
        <scheme val="minor"/>
      </rPr>
      <t>Long-Term Unemployed</t>
    </r>
    <r>
      <rPr>
        <strike/>
        <sz val="14"/>
        <rFont val="Calibri"/>
        <family val="2"/>
        <scheme val="minor"/>
      </rPr>
      <t xml:space="preserve">
</t>
    </r>
  </si>
  <si>
    <t>Low Income
WIOA Sec. 3(36)
(Adult Priority Population)</t>
  </si>
  <si>
    <t>TANF
(Adult Priority Population)</t>
  </si>
  <si>
    <t>Other Public Assistance
(Adult Priority population)</t>
  </si>
  <si>
    <t>Basic Skills Deficient - includes Limited English Proficiency
TEGL 23-19 C2 
(Adult Priority Population)</t>
  </si>
  <si>
    <t>Single Parent
TEGL 23-19 C2</t>
  </si>
  <si>
    <t xml:space="preserve">Individual with a Disability
TEGL 23-19 C2 </t>
  </si>
  <si>
    <t>Homeless
TEGL 23-19 C2</t>
  </si>
  <si>
    <t>Offender
TEGL 23-19 C2</t>
  </si>
  <si>
    <t>Dislocated Worker Category
WIOA Sec. 3(15)</t>
  </si>
  <si>
    <t xml:space="preserve">Date of Dislocation 
TEGL 23-19 C2 </t>
  </si>
  <si>
    <t xml:space="preserve">TAA Eligibility Verified </t>
  </si>
  <si>
    <t>TAA Petition Number on TAA funded services</t>
  </si>
  <si>
    <t>TAA Qualifying Dislocation Date on Work History Tab</t>
  </si>
  <si>
    <t>Exit Date &amp; Reason for Exit</t>
  </si>
  <si>
    <t>Are Services / Activities Supported by OSOS Comments</t>
  </si>
  <si>
    <t>Individual Employment Plan (if training service funded)
TA 09-17.1</t>
  </si>
  <si>
    <t>Type of Training Service</t>
  </si>
  <si>
    <t>Was Training Service Successfully Completed</t>
  </si>
  <si>
    <t>Employed Customers Earning Below Self Sufficiency Level ($XX/hr)
(Self Sufficiency Wage is set by the Local Board)</t>
  </si>
  <si>
    <t>Credential Attainment
If Training Outcome Tab Updated</t>
  </si>
  <si>
    <t xml:space="preserve">Measurable Skills Gain
If Outcome Detail Pop Up Window Updated
</t>
  </si>
  <si>
    <t>Comments/Notes</t>
  </si>
  <si>
    <t>Example</t>
  </si>
  <si>
    <t>ny012345678</t>
  </si>
  <si>
    <t>example 1</t>
  </si>
  <si>
    <t>select from dropdown list</t>
  </si>
  <si>
    <t>example</t>
  </si>
  <si>
    <t>Unemployment Insurance</t>
  </si>
  <si>
    <t>Select from list.
Request document if not supported</t>
  </si>
  <si>
    <t>staff comment needed</t>
  </si>
  <si>
    <t>if DW, enter date from Work History</t>
  </si>
  <si>
    <t>staff comment needed; note source used.
TA722 / Trade Tracker</t>
  </si>
  <si>
    <t xml:space="preserve">Select from List
</t>
  </si>
  <si>
    <t>Select from List
Request document if doesn't match TA722 / Trade Tracker</t>
  </si>
  <si>
    <t>Yes/No/N/A
Initial Assessment Outcome not needed</t>
  </si>
  <si>
    <t>12/1/2021
90-day exit</t>
  </si>
  <si>
    <t>Select from List
request copy if no OSOS Comments</t>
  </si>
  <si>
    <t>requires comment or hard copy</t>
  </si>
  <si>
    <t>requires hard copy</t>
  </si>
  <si>
    <t>Customer 1</t>
  </si>
  <si>
    <t>Customer 2</t>
  </si>
  <si>
    <t>Customer 3</t>
  </si>
  <si>
    <t>Customer 4</t>
  </si>
  <si>
    <t>Customer 5</t>
  </si>
  <si>
    <t>Customer 6</t>
  </si>
  <si>
    <t>Customer 7</t>
  </si>
  <si>
    <t>Customer 8</t>
  </si>
  <si>
    <t>Customer 9</t>
  </si>
  <si>
    <t>Customer 10</t>
  </si>
  <si>
    <t>Customer 11</t>
  </si>
  <si>
    <t>Customer 12</t>
  </si>
  <si>
    <t>Customer 13</t>
  </si>
  <si>
    <t>Customer 14</t>
  </si>
  <si>
    <t>Customer 15</t>
  </si>
  <si>
    <t>Steps:</t>
  </si>
  <si>
    <t xml:space="preserve">Select a sample of at least 5 customers and review their OSOS records to determine if there is evidence that the customer may be in one of the priority categories but it was not reported. </t>
  </si>
  <si>
    <t xml:space="preserve">Note the NYOSOS number of the customers sampled in the Comments Section here and your final analysis on the Program Annual Review Guide. </t>
  </si>
  <si>
    <t>Tips:</t>
  </si>
  <si>
    <t>Try to review customers from various case managers; this will give you a better idea of overall staff data entry trends.</t>
  </si>
  <si>
    <t>Comments</t>
  </si>
  <si>
    <t>TANF</t>
  </si>
  <si>
    <t>Low Income</t>
  </si>
  <si>
    <t>English Language Learner</t>
  </si>
  <si>
    <t>Basic Skills Deficient</t>
  </si>
  <si>
    <t>Program &amp; Service Elements
Including Data Element Validation (DEV)</t>
  </si>
  <si>
    <t>Performance
Including Data Element Validation (DEV)</t>
  </si>
  <si>
    <t>Eligibility Criteria A (14 - 21 Years of Age)
WIOA Title 1 Youth Program Eligibility Guide (NYSDOL)</t>
  </si>
  <si>
    <t>Eligibility Criteria B
WIOA Title 1 Youth Program Eligibility Guide (NYSDOL)</t>
  </si>
  <si>
    <t>Eligibility Criteria C
WIOA Title 1 Youth Program Eligibility Guide (NYSDOL)</t>
  </si>
  <si>
    <t>Eligibility Criteria D
WIOA Title 1 Youth Program Eligibility Guide (NYSDOL)</t>
  </si>
  <si>
    <r>
      <rPr>
        <b/>
        <u/>
        <sz val="14"/>
        <color theme="1"/>
        <rFont val="Calibri"/>
        <family val="2"/>
        <scheme val="minor"/>
      </rPr>
      <t>Objective Assessment</t>
    </r>
    <r>
      <rPr>
        <b/>
        <sz val="14"/>
        <color theme="1"/>
        <rFont val="Calibri"/>
        <family val="2"/>
        <scheme val="minor"/>
      </rPr>
      <t xml:space="preserve">
TEGL 21-16, §681.420(a)(1)
Academic Levels      Basic Skills     Occupational Skill    Interests
Prior Work Experience including volunteering       Employability       
Supportive Service Needs        Aptitudes, including nontraditional jobs 
Developmental Needs              Service Needs                   Strength</t>
    </r>
  </si>
  <si>
    <r>
      <t>Individual Service Strategy (ISS)
TEGL 21-16</t>
    </r>
    <r>
      <rPr>
        <b/>
        <sz val="14"/>
        <color theme="1"/>
        <rFont val="Calibri"/>
        <family val="2"/>
        <scheme val="minor"/>
      </rPr>
      <t>, §681.420(a)(2)</t>
    </r>
  </si>
  <si>
    <r>
      <t>WIOA Youth Elements
TEGL 21-16</t>
    </r>
    <r>
      <rPr>
        <b/>
        <sz val="14"/>
        <color theme="1"/>
        <rFont val="Calibri"/>
        <family val="2"/>
        <scheme val="minor"/>
      </rPr>
      <t>, §681.460</t>
    </r>
  </si>
  <si>
    <r>
      <t>Answer If Youth Received Work Experience Service
TEGL 21-16</t>
    </r>
    <r>
      <rPr>
        <b/>
        <sz val="14"/>
        <rFont val="Calibri"/>
        <family val="2"/>
        <scheme val="minor"/>
      </rPr>
      <t>, §681.590 &amp; §681.600</t>
    </r>
  </si>
  <si>
    <r>
      <t>Follow Up Services
Answer IF Youth Has Exit Date
TEGL 21-16,</t>
    </r>
    <r>
      <rPr>
        <b/>
        <sz val="14"/>
        <rFont val="Calibri"/>
        <family val="2"/>
        <scheme val="minor"/>
      </rPr>
      <t xml:space="preserve"> §681.580</t>
    </r>
  </si>
  <si>
    <t>Name</t>
  </si>
  <si>
    <t>Provider</t>
  </si>
  <si>
    <t>Enrollment Date
(Date of 1st WIOA Element)</t>
  </si>
  <si>
    <t>DOB</t>
  </si>
  <si>
    <t>DOB Verification</t>
  </si>
  <si>
    <t>Age at Enrollment</t>
  </si>
  <si>
    <t>Selective Service</t>
  </si>
  <si>
    <t>Barrier</t>
  </si>
  <si>
    <t>Source Documentation and/or Comments</t>
  </si>
  <si>
    <t>Low Income Youth</t>
  </si>
  <si>
    <t>Source Documentation and/or Comments2</t>
  </si>
  <si>
    <t>School Status</t>
  </si>
  <si>
    <t>Source Documentation and/or Comments3</t>
  </si>
  <si>
    <t>Youth Eligible for ISY WIOA Services?</t>
  </si>
  <si>
    <t>Indicate if any were missing.</t>
  </si>
  <si>
    <t>Service Recorded in OSOS?</t>
  </si>
  <si>
    <t>Comment Recorded in OSOS?</t>
  </si>
  <si>
    <t>Results Recorded in Participant File?</t>
  </si>
  <si>
    <t>ISS Developed for Youth using the Objective Assessment?</t>
  </si>
  <si>
    <t>Linked to one or more Performance Indicators?</t>
  </si>
  <si>
    <t>Relevant Achievement Objectives Recorded in OSOS?</t>
  </si>
  <si>
    <t>Identifies a Career Pathway?</t>
  </si>
  <si>
    <t>Identifies Service Needs</t>
  </si>
  <si>
    <t xml:space="preserve">Evidence the ISS is Updated as Necessary </t>
  </si>
  <si>
    <t>ISS Service Recorded in OSOS?</t>
  </si>
  <si>
    <t>WIOA Youth Services Provided</t>
  </si>
  <si>
    <t>Were services provided supported with Comments and/or Paper File</t>
  </si>
  <si>
    <t>Occupational Component Included?</t>
  </si>
  <si>
    <t>Academic Component Included?</t>
  </si>
  <si>
    <t>Are Follow Up Services Being Provided / offered</t>
  </si>
  <si>
    <t>Are only Allowable Elements provided during follow up?</t>
  </si>
  <si>
    <t>If not provided, is local policy being followed?</t>
  </si>
  <si>
    <t>Summary Comments/ Notes</t>
  </si>
  <si>
    <t>Youth Example 1.</t>
  </si>
  <si>
    <t>NY00000000</t>
  </si>
  <si>
    <t>xyz agency</t>
  </si>
  <si>
    <t>5/31/2022
90 day exit</t>
  </si>
  <si>
    <t>select from dropdown
Comment if not supported</t>
  </si>
  <si>
    <t>select from dropdown
Comment if 'No'</t>
  </si>
  <si>
    <t>select from dropdown</t>
  </si>
  <si>
    <t>update based on review of received files; Comment if not supported</t>
  </si>
  <si>
    <t>select from dropdown list - based on answers to eligibility questions
Comment if 'No'</t>
  </si>
  <si>
    <t>update based on review of received files &amp; OSOS</t>
  </si>
  <si>
    <t>select from dropdown list
record comment if 'No'</t>
  </si>
  <si>
    <t>list individual elements received:
Work Experience
Adult Mentoring</t>
  </si>
  <si>
    <t>Eligibility Criteria A (16 - 24 Years of Age)
WIOA Title 1 Youth Program Eligibility Guide (NYSDOL)</t>
  </si>
  <si>
    <r>
      <rPr>
        <b/>
        <u/>
        <sz val="14"/>
        <color theme="1"/>
        <rFont val="Calibri"/>
        <family val="2"/>
        <scheme val="minor"/>
      </rPr>
      <t>Objective Assessment</t>
    </r>
    <r>
      <rPr>
        <b/>
        <sz val="14"/>
        <color theme="1"/>
        <rFont val="Calibri"/>
        <family val="2"/>
        <scheme val="minor"/>
      </rPr>
      <t xml:space="preserve">
TEGL 21-16, §681.420(a)(1)
Academic Levels      Basic Skills     Occupational Skill    Interests
Prior Work Experience including volunteering       Employability       
Supportive Service Needs        Aptitudes, including nontraditional jobs 
Developmental Needs              Service Needs                   Strengths</t>
    </r>
  </si>
  <si>
    <t>Youth Eligible for OSY WIOA Services?</t>
  </si>
  <si>
    <t xml:space="preserve">Are Follow Up Services Being Provided / offered
</t>
  </si>
  <si>
    <t>OSY Example</t>
  </si>
  <si>
    <t>NY00000010</t>
  </si>
  <si>
    <t>xyz company</t>
  </si>
  <si>
    <t xml:space="preserve">LWDA: </t>
  </si>
  <si>
    <t xml:space="preserve">Review Period: </t>
  </si>
  <si>
    <t>Enrollment &amp; Eligibility</t>
  </si>
  <si>
    <t>Trade Act</t>
  </si>
  <si>
    <t>Performance</t>
  </si>
  <si>
    <t>Other Public Assistance</t>
  </si>
  <si>
    <t>Homeless</t>
  </si>
  <si>
    <t>Offender</t>
  </si>
  <si>
    <t>Dislocated Worker Category</t>
  </si>
  <si>
    <t>Date of Dislocation</t>
  </si>
  <si>
    <t>Single Parent</t>
  </si>
  <si>
    <t>Individual with a Disability</t>
  </si>
  <si>
    <t xml:space="preserve">Self-Sufficiency </t>
  </si>
  <si>
    <t>Other Reasons for Exit</t>
  </si>
  <si>
    <t>Individual Employment Plan</t>
  </si>
  <si>
    <t>TAA Eligibility</t>
  </si>
  <si>
    <t>Reported Outcome / Performance
(Specify)</t>
  </si>
  <si>
    <t>n/a</t>
  </si>
  <si>
    <t>N/A</t>
  </si>
  <si>
    <t>LWDA:</t>
  </si>
  <si>
    <t>Program &amp; Service Elements</t>
  </si>
  <si>
    <t>Performance Outcomes</t>
  </si>
  <si>
    <t>School Status at Program Entry</t>
  </si>
  <si>
    <t>Pregnant or Parenting Youth</t>
  </si>
  <si>
    <t>Needs Additional Assistance</t>
  </si>
  <si>
    <t>Foster Care Youth</t>
  </si>
  <si>
    <t>Ex-Offender</t>
  </si>
  <si>
    <t>Objective Assessment</t>
  </si>
  <si>
    <t>Individual Service Strategy</t>
  </si>
  <si>
    <t>Tutoring/Received Educational Achievement Services</t>
  </si>
  <si>
    <t>Occupational Skills Training/Entered Training</t>
  </si>
  <si>
    <t>Work Experience</t>
  </si>
  <si>
    <t>Financial Literacy Services</t>
  </si>
  <si>
    <t>Alternative Secondary Education</t>
  </si>
  <si>
    <t>Education Offered Concurrently with Workforce Preparation</t>
  </si>
  <si>
    <t>Supportive Services</t>
  </si>
  <si>
    <t>Adult Mentoring</t>
  </si>
  <si>
    <t>Comprehensive Guidance and Counseling</t>
  </si>
  <si>
    <t>Follow Up Services</t>
  </si>
  <si>
    <t>Entrepreneurial Skills Training</t>
  </si>
  <si>
    <t>Labor Market Information</t>
  </si>
  <si>
    <t>Post Secondary Transition</t>
  </si>
  <si>
    <t>Leadership Development</t>
  </si>
  <si>
    <t>Example Only</t>
  </si>
  <si>
    <t>Documentation Needed</t>
  </si>
  <si>
    <t>WIOA Youth</t>
  </si>
  <si>
    <t>Requirements by Program</t>
  </si>
  <si>
    <t>Data Element Name, Number, 
Location in OSOS</t>
  </si>
  <si>
    <t xml:space="preserve">Data Element Definitions/Instructions
</t>
  </si>
  <si>
    <t>Wagner-Peyser</t>
  </si>
  <si>
    <t>WIOA Adult</t>
  </si>
  <si>
    <t>WIOA Dislocated Worker (DW)</t>
  </si>
  <si>
    <t>Nat'l DW Grants</t>
  </si>
  <si>
    <t>TAA</t>
  </si>
  <si>
    <t>Vets (JVSG)</t>
  </si>
  <si>
    <r>
      <rPr>
        <b/>
        <sz val="10"/>
        <color theme="1"/>
        <rFont val="Calibri"/>
        <family val="2"/>
        <scheme val="minor"/>
      </rPr>
      <t>Allowable Data Verification Sources</t>
    </r>
    <r>
      <rPr>
        <sz val="10"/>
        <color theme="1"/>
        <rFont val="Calibri"/>
        <family val="2"/>
        <scheme val="minor"/>
      </rPr>
      <t xml:space="preserve">
(Must have one of the items from this column if claiming the data element in OSOS)</t>
    </r>
  </si>
  <si>
    <t xml:space="preserve">Reference </t>
  </si>
  <si>
    <t>Self-attestation allowed?</t>
  </si>
  <si>
    <t>Case notes allowed?</t>
  </si>
  <si>
    <t xml:space="preserve">Must documents be retained?  If yes, either paper copies or electronic copies are allowed.   </t>
  </si>
  <si>
    <r>
      <rPr>
        <b/>
        <sz val="10"/>
        <color theme="1"/>
        <rFont val="Calibri"/>
        <family val="2"/>
        <scheme val="minor"/>
      </rPr>
      <t>Date of Birth (DOB)</t>
    </r>
    <r>
      <rPr>
        <sz val="10"/>
        <color theme="1"/>
        <rFont val="Calibri"/>
        <family val="2"/>
        <scheme val="minor"/>
      </rPr>
      <t xml:space="preserve">
200
Customer Detail, DOB tab</t>
    </r>
  </si>
  <si>
    <r>
      <t xml:space="preserve">Record the participant's date of birth.
</t>
    </r>
    <r>
      <rPr>
        <u/>
        <sz val="10"/>
        <color theme="1"/>
        <rFont val="Calibri"/>
        <family val="2"/>
        <scheme val="minor"/>
      </rPr>
      <t>If the UI DOB box is populated</t>
    </r>
    <r>
      <rPr>
        <sz val="10"/>
        <color theme="1"/>
        <rFont val="Calibri"/>
        <family val="2"/>
        <scheme val="minor"/>
      </rPr>
      <t xml:space="preserve">, the DOB was verified by UI and no further action is needed.
</t>
    </r>
    <r>
      <rPr>
        <u/>
        <sz val="10"/>
        <color theme="1"/>
        <rFont val="Calibri"/>
        <family val="2"/>
        <scheme val="minor"/>
      </rPr>
      <t>If the Match Found box is populated</t>
    </r>
    <r>
      <rPr>
        <sz val="10"/>
        <color theme="1"/>
        <rFont val="Calibri"/>
        <family val="2"/>
        <scheme val="minor"/>
      </rPr>
      <t xml:space="preserve">, the DOB was verified by DMV cross-match and no further action is needed.
</t>
    </r>
    <r>
      <rPr>
        <u/>
        <sz val="10"/>
        <color theme="1"/>
        <rFont val="Calibri"/>
        <family val="2"/>
        <scheme val="minor"/>
      </rPr>
      <t>For all others</t>
    </r>
    <r>
      <rPr>
        <sz val="10"/>
        <color theme="1"/>
        <rFont val="Calibri"/>
        <family val="2"/>
        <scheme val="minor"/>
      </rPr>
      <t xml:space="preserve">, (1) record the DOB in the OSOS DOB field, (2) retain a copy of the verification document used, and (3) record a comment noting which type of verification document was used (see list of allowable verification sources).
</t>
    </r>
  </si>
  <si>
    <t>WP</t>
  </si>
  <si>
    <t>A</t>
  </si>
  <si>
    <t>DW</t>
  </si>
  <si>
    <t>Y</t>
  </si>
  <si>
    <t>NDWG</t>
  </si>
  <si>
    <t>Vet</t>
  </si>
  <si>
    <t>• Driver's license
• Birth certificate
• Baptismal record
• DD-214
• Report of transfer or discharge paper
• Federal, state, local or tribal identification card
• Passport
• Hospital record of birth
• Public Assistance/Social Services records
• School records or school ID card
• Work permit
• Family bible
• Cross-Match with State Agency Records (DMV for example)                                           
• Justice System Records  
• Selective Service Registration                                                                          
• Signed Letter from a parent or guardian                                            
• Medical Records                                                                                               
• Self-Attestation</t>
  </si>
  <si>
    <t>OSOS Guide for Verifying Date of Birth in the DOB Tab</t>
  </si>
  <si>
    <t>yes</t>
  </si>
  <si>
    <t>no</t>
  </si>
  <si>
    <t>(As stated in column B), for UI and DMV cross-match, no retention is necessary.  For all others, retention is necessary.</t>
  </si>
  <si>
    <r>
      <rPr>
        <b/>
        <sz val="10"/>
        <color theme="1"/>
        <rFont val="Calibri"/>
        <family val="2"/>
        <scheme val="minor"/>
      </rPr>
      <t>Individual with a Disability</t>
    </r>
    <r>
      <rPr>
        <sz val="10"/>
        <color theme="1"/>
        <rFont val="Calibri"/>
        <family val="2"/>
        <scheme val="minor"/>
      </rPr>
      <t xml:space="preserve">
202
Customer Detail, Eligibility tab</t>
    </r>
  </si>
  <si>
    <t xml:space="preserve">Select "disabled" if the participant indicates that he/she has any "disability”, as defined in Section 3(2)(a) of the Americans with Disabilities Act of 1990 (42 U.S.C. 12102).  Under that definition, a "disability" is a physical or mental impairment that substantially limits one or more of the person's major life activities.
Select "not disabled" if the participant indicates that he/she does not have a disability that meets the definition.
Select "not disclosed" if the participant did not self-identify.
</t>
  </si>
  <si>
    <t>• Self-attestation
• Assessment test results
• School 504 records provided by student
• School Individualized Education Program (IEP) record</t>
  </si>
  <si>
    <t>Comprehensive Assessment and Supplemental Data OSOS Guide</t>
  </si>
  <si>
    <r>
      <rPr>
        <b/>
        <sz val="10"/>
        <color theme="1"/>
        <rFont val="Calibri"/>
        <family val="2"/>
        <scheme val="minor"/>
      </rPr>
      <t>Eligible Veteran Status</t>
    </r>
    <r>
      <rPr>
        <sz val="10"/>
        <color theme="1"/>
        <rFont val="Calibri"/>
        <family val="2"/>
        <scheme val="minor"/>
      </rPr>
      <t xml:space="preserve">
301
Customer Detail, Add'l Info tab</t>
    </r>
  </si>
  <si>
    <t>Select "yes" if the participant is a person who served in the active U.S. military, naval, or air service for a period of less than or equal to 180 days, and who was discharged or released from such service under conditions other than dishonorable.
Select "yes" if the participant served on active duty for a period of more than 180 days and was discharged or released with other than a dishonorable discharge; or was discharged or released because of a service connected disability; or as a member of a reserve component under an order to active duty pursuant to section 167(a), (d), or (g), 673 (a) of Title 10, U.S.C., served on active duty during a period of war or in a campaign or expedition for which a campaign badge is authorized and was discharged or released from such duty with other than a dishonorable discharge.
Select "yes" if the participant is: (a) the spouse of any person who died on active duty or of a service connected disability, (b) the spouse of any member of the Armed Forces serving on active duty who at the time of application for assistance under this part, is listed, pursuant to 38 U.S.C 101 and the regulations issued there under, by the Secretary concerned, in one or more of the following categories and has been so listed for more than 90 days: (i) missing in action; (ii) captured in the line of duty by a hostile force; or (iii) forcibly detained or interned in the line of duty by a foreign government or power; or (c) the spouse of any person who has a total disability permanent in nature resulting from a service connected disability or the spouse of a veteran who died while a disability so evaluated was in existence.
Select "no" if the participant does not meet any one of the conditions described above.
Leave “blank” if the data is not available.</t>
  </si>
  <si>
    <t>WP*</t>
  </si>
  <si>
    <t>A*</t>
  </si>
  <si>
    <t>DW*</t>
  </si>
  <si>
    <t>NDWG*</t>
  </si>
  <si>
    <r>
      <rPr>
        <b/>
        <i/>
        <sz val="10"/>
        <rFont val="Calibri"/>
        <family val="2"/>
        <scheme val="minor"/>
      </rPr>
      <t xml:space="preserve">* Source documentation beyond self-attestation for this element is only required at the point in which a decision is made to enroll a covered person over a non-covered person and commit financial resources, which does not include staff time. (Per TEGL 10-09, Section 9.) </t>
    </r>
    <r>
      <rPr>
        <sz val="10"/>
        <rFont val="Calibri"/>
        <family val="2"/>
        <scheme val="minor"/>
      </rPr>
      <t xml:space="preserve">
• DD-214
• Letter from the Veterans' Administration
• Cross-match with Dept of Defense records
• Cross-match with Veterans' Svc Database
• NGB- 22 documenting Title 10 federal active duty service                                                                                                                 
• Self-Attestation </t>
    </r>
  </si>
  <si>
    <t xml:space="preserve">Military Service OSOS Guide </t>
  </si>
  <si>
    <r>
      <rPr>
        <b/>
        <sz val="10"/>
        <rFont val="Calibri"/>
        <family val="2"/>
        <scheme val="minor"/>
      </rPr>
      <t>UC (UI) Eligible Status</t>
    </r>
    <r>
      <rPr>
        <sz val="10"/>
        <rFont val="Calibri"/>
        <family val="2"/>
        <scheme val="minor"/>
      </rPr>
      <t xml:space="preserve"> 
401
Customer Detail, Gen Info tab,  UI Claimant drop-down</t>
    </r>
  </si>
  <si>
    <r>
      <rPr>
        <sz val="10"/>
        <rFont val="Calibri"/>
        <family val="2"/>
        <scheme val="minor"/>
      </rPr>
      <t xml:space="preserve">The UI Claimant field will auto-update based on the customer's UI certifications.  
If they are currently claiming, it will show Seek (Subject to Work Search).  
If they stop claiming, it will change to either None or Exhaustee.  
If the customer is determined to be Union or TLO, staff should update the field to Other (Temp Layoff or Perm Deferred). </t>
    </r>
    <r>
      <rPr>
        <sz val="10"/>
        <color rgb="FFFF0000"/>
        <rFont val="Calibri"/>
        <family val="2"/>
        <scheme val="minor"/>
      </rPr>
      <t xml:space="preserve">
</t>
    </r>
  </si>
  <si>
    <t>• Cross-match to State UI database
• Cross-match to State MIS database
• Referral transmittal by RESEA or WPRS
• Self-attestation (ONLY allowed for participants who (1) filed a claim and have been determined eligible for benefit payments under one or more state or federal Unemployment Compensation (UC) programs and whose benefit year or compensation, by reason of an extended duration period, has not ended and who has not exhausted his/her benefit rights; AND either (a) was not referred to service through the state's WPRS (profiling) system or the RESEA program; or (b) has exhausted all UC benefit rights for which he/she has been determined eligible, including extended supplemental benefit rights.</t>
  </si>
  <si>
    <t>No for cross match, yes for referral transmittal and self-attestation.</t>
  </si>
  <si>
    <r>
      <t xml:space="preserve">Long-Term Unemployed at Program Entry
</t>
    </r>
    <r>
      <rPr>
        <sz val="10"/>
        <color theme="1"/>
        <rFont val="Calibri"/>
        <family val="2"/>
        <scheme val="minor"/>
      </rPr>
      <t>402</t>
    </r>
    <r>
      <rPr>
        <b/>
        <sz val="10"/>
        <color theme="1"/>
        <rFont val="Calibri"/>
        <family val="2"/>
        <scheme val="minor"/>
      </rPr>
      <t xml:space="preserve">
</t>
    </r>
    <r>
      <rPr>
        <sz val="10"/>
        <color theme="1"/>
        <rFont val="Calibri"/>
        <family val="2"/>
        <scheme val="minor"/>
      </rPr>
      <t>Customer Detail, Gen Info tab</t>
    </r>
  </si>
  <si>
    <t xml:space="preserve">Enter "yes" if the participant, at program entry, has been unemployed for 27 or more consecutive weeks.
Enter "no" if the participant does not meet the condition described above.
</t>
  </si>
  <si>
    <t>• Self-attestation
• Cross-match with UI database
• Public Assistance records
• Refugee Assistance records
• Cross-match with Public Assistance database</t>
  </si>
  <si>
    <t>PGL 22-01 (Page 5)</t>
  </si>
  <si>
    <r>
      <t xml:space="preserve">Yes for all but UI cross-match.  </t>
    </r>
    <r>
      <rPr>
        <i/>
        <sz val="10"/>
        <color theme="1"/>
        <rFont val="Calibri"/>
        <family val="2"/>
        <scheme val="minor"/>
      </rPr>
      <t>(PA cross-match would still require document retention because monitors don't have access to PA to be able to verify.)</t>
    </r>
  </si>
  <si>
    <r>
      <rPr>
        <b/>
        <sz val="10"/>
        <color theme="1"/>
        <rFont val="Calibri"/>
        <family val="2"/>
        <scheme val="minor"/>
      </rPr>
      <t>Highest School Grade Completed/Highest Educational Level Completed at Program Entry</t>
    </r>
    <r>
      <rPr>
        <sz val="10"/>
        <color theme="1"/>
        <rFont val="Calibri"/>
        <family val="2"/>
        <scheme val="minor"/>
      </rPr>
      <t xml:space="preserve">
407, 408
Customer Detail, Gen Info tab, Education Level</t>
    </r>
  </si>
  <si>
    <t xml:space="preserve">Select the customer's highest completed education level from the dropdown list.  
</t>
  </si>
  <si>
    <t>• Self-attestation
• Case notes 
• Intake application or enrollment form
• Electronic records
• Applicable records from education institution (GED certificate, diploma, attendance record, transcripts, drop out letter, school documentation)</t>
  </si>
  <si>
    <t>Creating a Basic Customer Record OSOS Guide</t>
  </si>
  <si>
    <t>No for case notes but yes for everything else.</t>
  </si>
  <si>
    <r>
      <rPr>
        <b/>
        <sz val="10"/>
        <color theme="1"/>
        <rFont val="Calibri"/>
        <family val="2"/>
        <scheme val="minor"/>
      </rPr>
      <t>School Status at Program Entry</t>
    </r>
    <r>
      <rPr>
        <sz val="10"/>
        <color theme="1"/>
        <rFont val="Calibri"/>
        <family val="2"/>
        <scheme val="minor"/>
      </rPr>
      <t xml:space="preserve">
409
Customer Detail, Gen Info tab</t>
    </r>
  </si>
  <si>
    <t>Select "In school, secondary school or less" if the participant, at program entry, has not received a secondary school diploma or its recognized equivalent and is attending any primary or secondary school (including elementary, intermediate, junior high school, whether full or part-time), or is between school terms and intends to return to school.
Select "In school, alternative school" if the participant, at program entry, has not received a secondary school diploma or its recognized equivalent and is attending an alternative high school or an alternative course of study approved by the local educational agency whether full or part-time, or is between school terms and is enrolled to return to school.
Select "In school, post-secondary school" if the participant, at program entry, has received a secondary school diploma or its recognized equivalent and is attending a postsecondary school or program (whether full or part-time), or is between school terms and is enrolled to return to school.
Select "Not attending school or secondary school dropout" if the participant, at program entry, is not within the age of compulsory school attendance; and is no longer attending any school and has not received a secondary school diploma or its recognized equivalent.
Select "Not attending school; secondary school graduate/equivalent" if the participant, at program entry, is not attending any school and has either graduated from secondary school or has attained a secondary school equivalency.
Select "Not attending school, within compulsory age" if the participant, at program entry, is within the age of compulsory school attendance, but is not attending school and has not received a secondary school diploma or its recognized equivalent.</t>
  </si>
  <si>
    <t>• Self-attestation
• Case notes 
• Intake application or enrollment form
• Electronic records
• Applicable records from education institution (GED certificate, diploma, attendance record, transcripts, report card or school documentation)</t>
  </si>
  <si>
    <r>
      <rPr>
        <b/>
        <sz val="10"/>
        <color theme="1"/>
        <rFont val="Calibri"/>
        <family val="2"/>
        <scheme val="minor"/>
      </rPr>
      <t>Date of Actual Dislocation</t>
    </r>
    <r>
      <rPr>
        <sz val="10"/>
        <color theme="1"/>
        <rFont val="Calibri"/>
        <family val="2"/>
        <scheme val="minor"/>
      </rPr>
      <t xml:space="preserve">
410
Customer Detail, Work History tab</t>
    </r>
  </si>
  <si>
    <t>Record the participant's date of actual dislocation from employment.  This date is the last day of employment at the dislocation job.
Leave blank if there is no dislocation job.</t>
  </si>
  <si>
    <t xml:space="preserve"> Vet</t>
  </si>
  <si>
    <r>
      <t xml:space="preserve">• Self-attestation
• Verification from employer
• Rapid Response list
• Notice of layoff
</t>
    </r>
    <r>
      <rPr>
        <sz val="10"/>
        <rFont val="Calibri"/>
        <family val="2"/>
        <scheme val="minor"/>
      </rPr>
      <t>• Public announcement with follow-up cross-match with UI database</t>
    </r>
    <r>
      <rPr>
        <sz val="10"/>
        <color theme="1"/>
        <rFont val="Calibri"/>
        <family val="2"/>
        <scheme val="minor"/>
      </rPr>
      <t xml:space="preserve">
</t>
    </r>
  </si>
  <si>
    <t>Employability Profile OSOS Guide</t>
  </si>
  <si>
    <t>Documenting Dislocated Worker Status OSOS Guide</t>
  </si>
  <si>
    <r>
      <rPr>
        <b/>
        <sz val="10"/>
        <color theme="1"/>
        <rFont val="Calibri"/>
        <family val="2"/>
        <scheme val="minor"/>
      </rPr>
      <t>Most Recent Date of Qualifying Separation</t>
    </r>
    <r>
      <rPr>
        <sz val="10"/>
        <color theme="1"/>
        <rFont val="Calibri"/>
        <family val="2"/>
        <scheme val="minor"/>
      </rPr>
      <t xml:space="preserve">
411
Customer Detail, Work History tab</t>
    </r>
  </si>
  <si>
    <t xml:space="preserve">Record the participant's most recent date of separation from Trade-impacted employment that qualifies the participant to receive benefits and/or services under the Trade Act.  This date can be found on the "Determination of Entitlement to Trade Adjustment Assistance" form (TA722) that is mailed to the participant.
</t>
  </si>
  <si>
    <r>
      <t xml:space="preserve">• Self-attestation
• Verification from employer
• Rapid Response list
• Notice of layoff
</t>
    </r>
    <r>
      <rPr>
        <sz val="10"/>
        <rFont val="Calibri"/>
        <family val="2"/>
        <scheme val="minor"/>
      </rPr>
      <t>• Public announcement with follow-up cross-match with UI database</t>
    </r>
  </si>
  <si>
    <r>
      <rPr>
        <b/>
        <sz val="10"/>
        <color theme="1"/>
        <rFont val="Calibri"/>
        <family val="2"/>
        <scheme val="minor"/>
      </rPr>
      <t>Tenure with Employer at Separation</t>
    </r>
    <r>
      <rPr>
        <sz val="10"/>
        <color theme="1"/>
        <rFont val="Calibri"/>
        <family val="2"/>
        <scheme val="minor"/>
      </rPr>
      <t xml:space="preserve">
412
Customer Detail, Work History tab</t>
    </r>
  </si>
  <si>
    <t xml:space="preserve">Record the total number of months the participant was employed with the employer of record as of the participant's most recent qualifying date of separation.  Employment of at least one day but less than one month should be recorded as "1".
</t>
  </si>
  <si>
    <t>• Self-attestation
• Cross-match 
• Case notes
• Verification from employer
• Worker list from firm
• Intake application or enrollment form</t>
  </si>
  <si>
    <r>
      <t xml:space="preserve">Migrant and Seasonal Farmworker 
</t>
    </r>
    <r>
      <rPr>
        <sz val="10"/>
        <rFont val="Calibri"/>
        <family val="2"/>
        <scheme val="minor"/>
      </rPr>
      <t>413
Customer Detail, Eligibility Tab</t>
    </r>
  </si>
  <si>
    <t xml:space="preserve">Select Yes if the participant is a Migrant or Seasonal Worker.  (See element 808 for next steps).
</t>
  </si>
  <si>
    <t>• Cross-Match with Public Assistance Records
• Cross-Match with State MIS Database
• Employment Records
• Case notes
• Self-Attestation</t>
  </si>
  <si>
    <t>Migrant/Seasonal 
Worker OSOS Guide</t>
  </si>
  <si>
    <r>
      <rPr>
        <b/>
        <sz val="10"/>
        <color theme="1"/>
        <rFont val="Calibri"/>
        <family val="2"/>
        <scheme val="minor"/>
      </rPr>
      <t>Temporary Assistance to Needy Families (TANF)</t>
    </r>
    <r>
      <rPr>
        <sz val="10"/>
        <color theme="1"/>
        <rFont val="Calibri"/>
        <family val="2"/>
        <scheme val="minor"/>
      </rPr>
      <t xml:space="preserve">
600
Customer Detail, Pgms/PA tab</t>
    </r>
  </si>
  <si>
    <t xml:space="preserve">Select the check box next to TANF and enter the registration date if the participant is listed on a welfare grant or has received cash assistance or other support services from a TANF agency in the last six (6) months prior to participation in the program.  Enter the termination date if the participant is no longer receiving aid.
</t>
  </si>
  <si>
    <r>
      <rPr>
        <i/>
        <sz val="10"/>
        <rFont val="Calibri"/>
        <family val="2"/>
        <scheme val="minor"/>
      </rPr>
      <t>*For Adult, DW, WP and NDWG programs, verification is only required if participant received Individualized Career Services or Training</t>
    </r>
    <r>
      <rPr>
        <sz val="10"/>
        <rFont val="Calibri"/>
        <family val="2"/>
        <scheme val="minor"/>
      </rPr>
      <t xml:space="preserve">
• TANF eligibility verification
• TANF Period of Benefit Receipt verification
• Referral transmittal from TANF
• Cross-match with TANF Public Assistance records
</t>
    </r>
  </si>
  <si>
    <r>
      <rPr>
        <b/>
        <sz val="10"/>
        <color theme="1"/>
        <rFont val="Calibri"/>
        <family val="2"/>
        <scheme val="minor"/>
      </rPr>
      <t>Exhausting TANF within two (2) years at program entry</t>
    </r>
    <r>
      <rPr>
        <sz val="10"/>
        <color theme="1"/>
        <rFont val="Calibri"/>
        <family val="2"/>
        <scheme val="minor"/>
      </rPr>
      <t xml:space="preserve">
601
Customer Detail, Pgms/PA tab</t>
    </r>
  </si>
  <si>
    <t>Select the check box next to TANF Exhausting within 2 Years if the participant, at program entry, is within two (2) years of exhausting lifetime eligibility under part A of Title IV of the Social Security Act (42 U.S.C. 601 et seq.), regardless of whether receiving these benefits at program entry.</t>
  </si>
  <si>
    <r>
      <rPr>
        <i/>
        <sz val="10"/>
        <color theme="1"/>
        <rFont val="Calibri"/>
        <family val="2"/>
        <scheme val="minor"/>
      </rPr>
      <t>*For Adult, DW, WP and NDWG programs, verification is only required if participant received Individualized Career Services or Training</t>
    </r>
    <r>
      <rPr>
        <sz val="10"/>
        <color theme="1"/>
        <rFont val="Calibri"/>
        <family val="2"/>
        <scheme val="minor"/>
      </rPr>
      <t xml:space="preserve">
• TANF eligibility verification
• TANF Period of Benefit Receipt verification
• Referral transmittal from TANF
• Cross-Match with TANF Public Assistance records</t>
    </r>
  </si>
  <si>
    <r>
      <rPr>
        <b/>
        <sz val="10"/>
        <color theme="1"/>
        <rFont val="Calibri"/>
        <family val="2"/>
        <scheme val="minor"/>
      </rPr>
      <t xml:space="preserve">Supplemental Security Income (SSI)/ Social Security Disability Insurance (SSDI)
</t>
    </r>
    <r>
      <rPr>
        <sz val="10"/>
        <color theme="1"/>
        <rFont val="Calibri"/>
        <family val="2"/>
        <scheme val="minor"/>
      </rPr>
      <t>602
Customer Detail, Pgms/PA tab</t>
    </r>
  </si>
  <si>
    <t xml:space="preserve">Select the check box next to SSI-Social Security Income Title XVI and enter the registration date if the participant is receiving or has received SSI under Title XVI of the Social Security Act in the last six (6) months prior to participation in the program.
Select the check box next to SSDI-Social Security Disability Insurance and enter the registration date if the participant is receiving or has received SSDI benefit payments under Title XIX of the Social Security Act in the last six (6) months prior to participation in the program.
Enter the termination date if the participant is no longer receiving aid.
</t>
  </si>
  <si>
    <r>
      <rPr>
        <i/>
        <sz val="10"/>
        <color theme="1"/>
        <rFont val="Calibri"/>
        <family val="2"/>
        <scheme val="minor"/>
      </rPr>
      <t>*For Adult, DW, WP and NDWG programs, verification is only required if participant received Individualized Career Services or Training</t>
    </r>
    <r>
      <rPr>
        <sz val="10"/>
        <color theme="1"/>
        <rFont val="Calibri"/>
        <family val="2"/>
        <scheme val="minor"/>
      </rPr>
      <t xml:space="preserve">
• SSI/SSDI Receipt of Benefits verification
• Referral transmittal from SSA
• SSI/SSDI eligibility verification
• Cross-match with SSA database</t>
    </r>
  </si>
  <si>
    <r>
      <rPr>
        <b/>
        <sz val="10"/>
        <color theme="1"/>
        <rFont val="Calibri"/>
        <family val="2"/>
        <scheme val="minor"/>
      </rPr>
      <t>Supplemental Nutrition Assistance Program (SNAP)</t>
    </r>
    <r>
      <rPr>
        <sz val="10"/>
        <color theme="1"/>
        <rFont val="Calibri"/>
        <family val="2"/>
        <scheme val="minor"/>
      </rPr>
      <t xml:space="preserve">
603
Customer Detail, Pgms/PA tab</t>
    </r>
  </si>
  <si>
    <t>Select the check box next to SNAP/Food Stamps and enter the registration date if the participant is receiving assistance through the Supplemental Nutrition Assistance Program (SNAP) under the Food and Nutrition Act of 2008 (7 USC 2011 et seq.) in the last six (6) months prior to participation in the program.  Enter the termination date if the participant is no longer receiving aid.</t>
  </si>
  <si>
    <r>
      <rPr>
        <i/>
        <sz val="10"/>
        <color theme="1"/>
        <rFont val="Calibri"/>
        <family val="2"/>
        <scheme val="minor"/>
      </rPr>
      <t>*For Adult, DW, WP and NDWG programs, verification is only required if participant received Individualized Career Services or Training</t>
    </r>
    <r>
      <rPr>
        <sz val="10"/>
        <color theme="1"/>
        <rFont val="Calibri"/>
        <family val="2"/>
        <scheme val="minor"/>
      </rPr>
      <t xml:space="preserve">
• Cross-Match
• SNAP eligibility verification
• Documentation of Food Stamp Benefit Receipt
• Referral transmittal from SNAP</t>
    </r>
  </si>
  <si>
    <r>
      <rPr>
        <b/>
        <sz val="10"/>
        <color theme="1"/>
        <rFont val="Calibri"/>
        <family val="2"/>
        <scheme val="minor"/>
      </rPr>
      <t>Other Public Assistance Recipient</t>
    </r>
    <r>
      <rPr>
        <sz val="10"/>
        <color theme="1"/>
        <rFont val="Calibri"/>
        <family val="2"/>
        <scheme val="minor"/>
      </rPr>
      <t xml:space="preserve">
604
Customer Detail, Pgms/PA tab</t>
    </r>
  </si>
  <si>
    <t>Select the check box next to GA-General Assistance and enter the registration date if the participant is a person who is receiving or has received cash assistance or other support services from General Assistance (GA - state/local government) in the last six (6) months prior to participation in the program.  Do not include foster child payments.
Select the check box next to RCA-Refugee Cash Assistance and enter the registration date if the participant is a person who is receiving or has received cash assistance or other support services from Refugee Cash Assistance (RCA).  Do not include foster child payments.
Enter the termination date if the participant is no longer receiving aid.</t>
  </si>
  <si>
    <t xml:space="preserve">• Cross-Match 
• Copy of Authorization to Receive Cash Public Assistance
• Copy of Public Assistance check
• Medical Card showing Cash Grant status
• Public Assistance Eligibility verification
</t>
  </si>
  <si>
    <r>
      <rPr>
        <b/>
        <sz val="10"/>
        <color theme="1"/>
        <rFont val="Calibri"/>
        <family val="2"/>
        <scheme val="minor"/>
      </rPr>
      <t>Pregnant or Parenting Youth</t>
    </r>
    <r>
      <rPr>
        <sz val="10"/>
        <color theme="1"/>
        <rFont val="Calibri"/>
        <family val="2"/>
        <scheme val="minor"/>
      </rPr>
      <t xml:space="preserve">
701
Comp Assess, Family tab
</t>
    </r>
  </si>
  <si>
    <t xml:space="preserve">Select the appropriate choice next to Family Status and also select yes or no to the question "Is Customer parenting youth?"
</t>
  </si>
  <si>
    <t>• Self-attestation
• Case notes
• Needs assessment
• WIC eligibility verification
• TANF single parent eligibility verification
• Intake application or enrollment form
• Individual Service Strategy (ISS)</t>
  </si>
  <si>
    <t>WIOA Summer Youth Employment Program (WIOA-SYEP) OSOS Guide</t>
  </si>
  <si>
    <r>
      <rPr>
        <b/>
        <sz val="10"/>
        <color theme="1"/>
        <rFont val="Calibri"/>
        <family val="2"/>
        <scheme val="minor"/>
      </rPr>
      <t>Youth who Needs Additional Assistance</t>
    </r>
    <r>
      <rPr>
        <sz val="10"/>
        <color theme="1"/>
        <rFont val="Calibri"/>
        <family val="2"/>
        <scheme val="minor"/>
      </rPr>
      <t xml:space="preserve">
702
Comp Assess, Employment tab</t>
    </r>
  </si>
  <si>
    <t>Select yes if the participant is an out-of-school youth who requires additional assistance to enter or complete an educational program, or to secure and hold employment, or an in-school youth who requires additional assistance to complete an educational program or to secure or hold employment as defined by Local Workforce Development Board policy.  Please note, per TEGL 9-22, there is one exception to the reporting of all youth eligibility barriers - in-school youth who require additional assistance to complete an education program or secure or hold employment. For this particular barrier, it is important that local programs report it only when it is a participant’s sole eligibility barrier.</t>
  </si>
  <si>
    <t>See state policy on definition:
• Self-attestation
• Intake application or enrollment form
• Case notes
• Needs assessment
• Individual Service Strategy (ISS)</t>
  </si>
  <si>
    <t>See LWDB Policy and TA 19-2</t>
  </si>
  <si>
    <r>
      <rPr>
        <b/>
        <sz val="10"/>
        <color theme="1"/>
        <rFont val="Calibri"/>
        <family val="2"/>
        <scheme val="minor"/>
      </rPr>
      <t xml:space="preserve">Foster Care Youth Status at Program Entry </t>
    </r>
    <r>
      <rPr>
        <sz val="10"/>
        <color theme="1"/>
        <rFont val="Calibri"/>
        <family val="2"/>
        <scheme val="minor"/>
      </rPr>
      <t xml:space="preserve">
704
Comp Assess, Housing tab, Current Housing</t>
    </r>
  </si>
  <si>
    <t>In the Housing Information section, select "Foster Child" if the participant, at program entry, is a person less than 18 years old who is currently in foster care.  Select "Aged out of Foster Care" if the person is 18-24 and has aged out of the foster care system.</t>
  </si>
  <si>
    <t>• Self-attestation
• Case notes
• Written confirmation from Social Services Agency
• Foster Care Agency Referral transmittal
• Intake application or enrollment form
• Needs assessment
• Individual Service Strategy (ISS)</t>
  </si>
  <si>
    <t>WIOA Primary Indicators of Performance and Outcomes OSOS Guide</t>
  </si>
  <si>
    <r>
      <rPr>
        <b/>
        <sz val="10"/>
        <color theme="1"/>
        <rFont val="Calibri"/>
        <family val="2"/>
        <scheme val="minor"/>
      </rPr>
      <t>Homeless at program entry</t>
    </r>
    <r>
      <rPr>
        <sz val="10"/>
        <color theme="1"/>
        <rFont val="Calibri"/>
        <family val="2"/>
        <scheme val="minor"/>
      </rPr>
      <t xml:space="preserve">
800
Comp Assess, Housing Tab, Current Housing</t>
    </r>
  </si>
  <si>
    <t>Select Homeless from the drop-down list next to Current Housing if the participant, at program entry:
(a) Lacks a fixed, regular, and adequate nighttime residence, which includes a participant who:
(i) Is sharing the housing of other persons due to loss of housing, economic hardship, or a similar reason;
(ii) Is living in a motel, hotel, trailer park, or campground due to a lack of alternative adequate accommodations;
(iii) Is living in an emergency or transitional shelter;
(iv) Is abandoned in a hospital; or
(v) Is awaiting foster care placement.
(b) Has a primary nighttime residence that is a public or private place not designed for or ordinarily used as a regular sleeping accommodation for human beings, such as a car, park, abandoned building, bus or train station, airport, or camping ground;
(c) Is a migratory child who in the preceding 36 months was required to move from one school district to another due to changes in the parent’s or parent’s spouse’s seasonal employment in agriculture, dairy, or fishing work; or
(d) Is under 18 years of age and absents himself or herself from home or place of legal residence without the permission of his or her family (i.e., runaway youth).
This definition does not include a participant imprisoned or detained under an Act of Congress or State law.  A participant who may be sleeping in a temporary accommodation while away from home should not, as a result of that alone, be recorded as homeless.
Note: WIOA youth who meet the definition of homeless as defined in WIOA section 681.210(c)(5) and 681.220(d)(4) are reported in this data element.</t>
  </si>
  <si>
    <t xml:space="preserve">• Self-attestation
• Case notes
• Intake application or enrollment form
• Written statement or referral transmittal from a shelter or Social Service Agency
• Needs assessment
• Individual Service Strategy (ISS)
• A letter from caseworker or support provider
</t>
  </si>
  <si>
    <r>
      <rPr>
        <b/>
        <sz val="10"/>
        <color theme="1"/>
        <rFont val="Calibri"/>
        <family val="2"/>
        <scheme val="minor"/>
      </rPr>
      <t>Ex-Offender at program entry</t>
    </r>
    <r>
      <rPr>
        <sz val="10"/>
        <color theme="1"/>
        <rFont val="Calibri"/>
        <family val="2"/>
        <scheme val="minor"/>
      </rPr>
      <t xml:space="preserve">
801
Comp Assess, Legal tab, Offender Status</t>
    </r>
  </si>
  <si>
    <t>Select yes if the participant, at program entry, is a person who either (a) has been subject to any stage of the criminal justice process for committing a status offense or delinquent act, or (b) requires assistance in overcoming barriers to employment resulting from a record of arrest or conviction.
Select no if the participant does not meet any one of the conditions described above.
Select not disclosed if the participant did not disclose.</t>
  </si>
  <si>
    <t xml:space="preserve">• Self-attestation
• Case notes
• Documentation from the Juvenile or Adult Criminal Justice System
• Written statement or referral document from a Court or Probation Officer
• Referral transmittal from a Reintegration Agency
• Intake application or enrollment form
• Needs assessment
• Individual Service Strategy (ISS)
• Federal Bonding Program application
</t>
  </si>
  <si>
    <t>See Comprehensive Assessment and Supplemental Data OSOS Guide</t>
  </si>
  <si>
    <r>
      <rPr>
        <b/>
        <sz val="10"/>
        <color theme="1"/>
        <rFont val="Calibri"/>
        <family val="2"/>
        <scheme val="minor"/>
      </rPr>
      <t>Low Income Status at program entry</t>
    </r>
    <r>
      <rPr>
        <sz val="10"/>
        <color theme="1"/>
        <rFont val="Calibri"/>
        <family val="2"/>
        <scheme val="minor"/>
      </rPr>
      <t xml:space="preserve">
802
Customer Detail, Eligibility tab (or Pgms/PA tab, or Comp Assess- Housing tab)</t>
    </r>
  </si>
  <si>
    <t>A person is considered low income if he or she:
(a) Receives, or in the six (6) months prior to application to the program has received, or is a member of a family that is receiving or in the past six (6) months prior to application to the program has received:
(i) Assistance through the supplemental nutrition assistance program (SNAP) under the Food and Nutrition Act of 2008 (7 USC 2011 et seq.);
(ii) Assistance through the temporary assistance for needy families (TANF) program under part A of Title IV of the Social Security Act (42 USC 601 et seq.);
(iii) Assistance through the supplemental security income (SSI) program under Title XVI of the Social Security Act (42 USC 1381); or
(iv) State or local income-based public assistance.
(b) Is in a family with total family income that does not exceed the higher of the poverty line or 70% of the lower living standard income level;
(c) Is an individual who receives, or is eligible to receive a free or reduced price lunch under the Richard B. Russell National School Lunch Act (42 USC 1751 et seq.);
(d) Is a foster child on behalf of whom State or local government payments are made;
(e) Is a participant with a disability whose own income is the poverty line but who is a member of a family whose income does not meet this requirement;
(f) Is a homeless participant or a homeless child or youth or runaway youth; or
(g) Is a youth living in a high-poverty area.</t>
  </si>
  <si>
    <r>
      <rPr>
        <i/>
        <sz val="10"/>
        <color theme="1"/>
        <rFont val="Calibri"/>
        <family val="2"/>
        <scheme val="minor"/>
      </rPr>
      <t xml:space="preserve">*For Adult, DW, WP and NDWG programs, verification is only required if participant received Individualized Career Services or Training
</t>
    </r>
    <r>
      <rPr>
        <i/>
        <sz val="10"/>
        <rFont val="Calibri"/>
        <family val="2"/>
        <scheme val="minor"/>
      </rPr>
      <t>*For Youth Living in a High Poverty Area:  Case notes documenting High Poverty Area status.</t>
    </r>
    <r>
      <rPr>
        <sz val="10"/>
        <color theme="1"/>
        <rFont val="Calibri"/>
        <family val="2"/>
        <scheme val="minor"/>
      </rPr>
      <t xml:space="preserve">
• Self-attestation
• Cross-match with Refugee Assistance records
• Cross-match with Public Assistance records
• Cross-match with UI Wage records
• Award letter from Veteran’s Administration
• Bank statements
• Pay stubs
• Compensation award letter
• Court award letter
• Pension statement
• Employer statement/contact
• Family or business financial records
• Housing Authority verification
• Quarterly Estimated Tax for Self-Employed Persons
• Social Security benefits
• UI claim documents
• Copy of Authorization to Receive Cash Public Assistance
• Copy of Public Assistance check
• Public Assistance eligibility verification
</t>
    </r>
  </si>
  <si>
    <r>
      <rPr>
        <b/>
        <sz val="10"/>
        <color theme="1"/>
        <rFont val="Calibri"/>
        <family val="2"/>
        <scheme val="minor"/>
      </rPr>
      <t>English Language Learner at program entry</t>
    </r>
    <r>
      <rPr>
        <sz val="10"/>
        <color theme="1"/>
        <rFont val="Calibri"/>
        <family val="2"/>
        <scheme val="minor"/>
      </rPr>
      <t xml:space="preserve">
803
Comp Assess, Education tab, English Language Learner</t>
    </r>
  </si>
  <si>
    <t xml:space="preserve">Select yes if the participant, at program entry, is a person who has limited ability in speaking, reading, writing or understanding the English language and also meets at least one of the following two conditions: (a) their native language is a language other than English; or (b) they live in a family or community environment where a language other than English is the dominant language.
Select no if the participant does not meet the conditions described above.
</t>
  </si>
  <si>
    <t>• Self-attestation
• Case notes
• Assessment test results
• Applicable records from education institution (transcripts or other school documentation)
• Intake application or enrollment form
• Individual Service Strategy (ISS)</t>
  </si>
  <si>
    <r>
      <rPr>
        <b/>
        <sz val="10"/>
        <color theme="1"/>
        <rFont val="Calibri"/>
        <family val="2"/>
        <scheme val="minor"/>
      </rPr>
      <t>Basic Skills Deficient/Low Levels of Literacy at program entry</t>
    </r>
    <r>
      <rPr>
        <sz val="10"/>
        <color theme="1"/>
        <rFont val="Calibri"/>
        <family val="2"/>
        <scheme val="minor"/>
      </rPr>
      <t xml:space="preserve">
804
Comp Assess, Education tab, Basic Skills Deficient/Low Levels of Literacy</t>
    </r>
  </si>
  <si>
    <t xml:space="preserve">Select yes if the participant is, at program entry:
A) A youth, who has English reading, writing, or computing skills at or below the 8th grade level on a generally accepted standardized test; or
B) A youth or adult, who is unable to compute and solve problems, or read, write, or speak English at a level necessary to function on the job, in the participant’s family, or in society.  Please note that LWDB policy must be followed when option B is used.
Select no if the participant does not meet the conditions described above.
</t>
  </si>
  <si>
    <r>
      <rPr>
        <i/>
        <sz val="10"/>
        <color theme="1"/>
        <rFont val="Calibri"/>
        <family val="2"/>
        <scheme val="minor"/>
      </rPr>
      <t>*For Adult, DW, WP and NDWG programs, verification is only required if participant received Individualized Career Services or Training</t>
    </r>
    <r>
      <rPr>
        <sz val="10"/>
        <color theme="1"/>
        <rFont val="Calibri"/>
        <family val="2"/>
        <scheme val="minor"/>
      </rPr>
      <t xml:space="preserve">
• Assessment test results
• Applicable Records from Education Institution (transcripts, academic assessments, or other school documentation)       
• Case notes   
</t>
    </r>
  </si>
  <si>
    <r>
      <rPr>
        <b/>
        <sz val="10"/>
        <color theme="1"/>
        <rFont val="Calibri"/>
        <family val="2"/>
        <scheme val="minor"/>
      </rPr>
      <t xml:space="preserve">Single Parent at Program Entry
</t>
    </r>
    <r>
      <rPr>
        <sz val="10"/>
        <color theme="1"/>
        <rFont val="Calibri"/>
        <family val="2"/>
        <scheme val="minor"/>
      </rPr>
      <t>806
Comp Assess, Family tab, Family Status</t>
    </r>
  </si>
  <si>
    <t xml:space="preserve">Select parent in a one-parent family if the participant, at program entry, is single, separated, divorced or a widowed individual who has primary responsibility for one (1) or more dependent children under age 18 (including single pregnant women).
If the participant does not meet the criteria for a parent in a one-parent family, select the option that best describes the participant's circumstances at program entry:  parent in a two-parent family, other family member, or not a family member.  Select not disclosed if the participant did not disclose their family status.
</t>
  </si>
  <si>
    <t xml:space="preserve">• Needs Assessment 
• TANF Single Parent Eligibility Verification
• Intake Application or Enrollment Form                                            
• Individual Service Strategy or Employment Plan
• Case notes 
•  Self-Attestation
</t>
  </si>
  <si>
    <r>
      <rPr>
        <b/>
        <sz val="10"/>
        <color theme="1"/>
        <rFont val="Calibri"/>
        <family val="2"/>
        <scheme val="minor"/>
      </rPr>
      <t xml:space="preserve">Displaced Homemaker at Program Entry
</t>
    </r>
    <r>
      <rPr>
        <sz val="10"/>
        <color theme="1"/>
        <rFont val="Calibri"/>
        <family val="2"/>
        <scheme val="minor"/>
      </rPr>
      <t>807
Customer Detail, Work History Tab, Reason for Leaving</t>
    </r>
  </si>
  <si>
    <t xml:space="preserve">Select Category 4 DW - Displaced Homemaker as the Reason for Leaving if the participant, at program entry, has been providing unpaid services to family members in the home and who:
(A)(i) has been dependent on the income of another family member but is no longer supported by that income;  or (ii) is the dependent spouse of a member of the Armed Forces on active duty (as defined in section 101(d)(1) of title 10, United States Code) and whose family income is significantly reduced because of a deployment (as defined in section 991(b) of title 10, United States Code, or pursuant to paragraph (4) of such section), a call or order to active duty pursuant to a provision of law referred to in section 101(a)(13)(B) of title 10, United States Code, a permanent change of station, or the service-connected (as defined in section 101(16) of title 38, United States Code) death or disability of the member; and
(B) is unemployed or underemployed and is experiencing difficulty in obtaining or upgrading employment. 
</t>
  </si>
  <si>
    <t xml:space="preserve">• Self-attestation
• Intake application or enrollment form
• Cross-match with Public Assistance records
• Copy of spouse's layoff notice
• Copy of spouse's death record
• Copy of spouse's Permanent Change of Station (PCS) orders (for a military move or assignment)
• Copy of divorce records
• Copy of applicable court records
• Copy of bank records (showing financial dependence on spouse, no separate individual income support, or no employment income earned)
• Needs assessment
• Individual Employment Plan (IEP)
</t>
  </si>
  <si>
    <r>
      <rPr>
        <b/>
        <sz val="10"/>
        <rFont val="Calibri"/>
        <family val="2"/>
        <scheme val="minor"/>
      </rPr>
      <t xml:space="preserve">Migrant and Seasonal Farmworker Status
</t>
    </r>
    <r>
      <rPr>
        <sz val="10"/>
        <rFont val="Calibri"/>
        <family val="2"/>
        <scheme val="minor"/>
      </rPr>
      <t>808
Customer Detail, Eligibility tab, Migrant Info</t>
    </r>
  </si>
  <si>
    <t xml:space="preserve">After selecting yes for Migrant/Seasonal Worker (element 413), a drop-down menu will appear.  Select the option that best describes the worker's experience.  </t>
  </si>
  <si>
    <t>• Cross-Match with Public Assistance Records
• NFJP Eligibility Documents used to determine low-income status
• Employer Contract/Letter
• Program application
• Cross-Match with State MIS Database
• Cross-Match with H-1B Records
• Case notes
• Self-Attestation</t>
  </si>
  <si>
    <t>No for case notes and state MIS cross match but yes for everything else.</t>
  </si>
  <si>
    <r>
      <t xml:space="preserve">Date of Program Entry 
</t>
    </r>
    <r>
      <rPr>
        <sz val="10"/>
        <rFont val="Calibri"/>
        <family val="2"/>
        <scheme val="minor"/>
      </rPr>
      <t xml:space="preserve">900
</t>
    </r>
    <r>
      <rPr>
        <b/>
        <sz val="10"/>
        <rFont val="Calibri"/>
        <family val="2"/>
        <scheme val="minor"/>
      </rPr>
      <t xml:space="preserve">
</t>
    </r>
  </si>
  <si>
    <t>Program Entry Date is automatically created by OSOS based on activity/service entries.</t>
  </si>
  <si>
    <t>• Individual Plan for Employment
• Electronic Records
• Program intake documents, such as eligibility determination documentation or program enrollment forms</t>
  </si>
  <si>
    <t>TA 11-07 Common Exits and Enrollments</t>
  </si>
  <si>
    <t>No for electronic records but yes for everything else</t>
  </si>
  <si>
    <r>
      <t xml:space="preserve">Date of Program Exit 
</t>
    </r>
    <r>
      <rPr>
        <sz val="10"/>
        <rFont val="Calibri"/>
        <family val="2"/>
        <scheme val="minor"/>
      </rPr>
      <t xml:space="preserve">901
</t>
    </r>
    <r>
      <rPr>
        <b/>
        <sz val="10"/>
        <rFont val="Calibri"/>
        <family val="2"/>
        <scheme val="minor"/>
      </rPr>
      <t xml:space="preserve">
</t>
    </r>
  </si>
  <si>
    <t>Program Exit Date is automatically created by OSOS based on activity/service entries (unless an "Other Reason for Exit" is entered).</t>
  </si>
  <si>
    <t>• A copy of the letter sent to the individual indicating that the case was closed
• WIOA status/exit forms
• Electronic Records
• Attendance records
• Review of service records identifying the last qualifying service (and lack of a planned gap)</t>
  </si>
  <si>
    <r>
      <t xml:space="preserve">Date of First Case Management and Employment Service
</t>
    </r>
    <r>
      <rPr>
        <sz val="10"/>
        <rFont val="Calibri"/>
        <family val="2"/>
        <scheme val="minor"/>
      </rPr>
      <t xml:space="preserve">902
Services window, Services tab, Detail section
</t>
    </r>
  </si>
  <si>
    <t xml:space="preserve">Record the date on which the participant begins receiving his/her first case management and
employment service funded by a program following a determination of eligibility to participate in the
program.
</t>
  </si>
  <si>
    <t>• Cross-Match
• Case notes</t>
  </si>
  <si>
    <t>Trade Adjustment 
Assistance - Enrollment
and Entering the First 
Service
OSOS Guide</t>
  </si>
  <si>
    <t xml:space="preserve">no  </t>
  </si>
  <si>
    <r>
      <t xml:space="preserve">Date of First WIOA Youth Service
</t>
    </r>
    <r>
      <rPr>
        <sz val="10"/>
        <rFont val="Calibri"/>
        <family val="2"/>
        <scheme val="minor"/>
      </rPr>
      <t>906
Services window, Services tab, Detail section</t>
    </r>
    <r>
      <rPr>
        <b/>
        <sz val="10"/>
        <rFont val="Calibri"/>
        <family val="2"/>
        <scheme val="minor"/>
      </rPr>
      <t xml:space="preserve">
</t>
    </r>
  </si>
  <si>
    <t xml:space="preserve">Record the date on which the participant began receiving his/her first WIOA youth service (i.e. 1 of the
14 youth program elements in WIOA §129(c)(2)).
</t>
  </si>
  <si>
    <t>• Cross-Match
• Activity sheets
• Sign-in sheets
• Attendance record
• Vendor contract
• Electronic Records
• Case notes
• Individual Service Strategy</t>
  </si>
  <si>
    <t>Provider Search and 
Documenting Services 
to Youth Program 
Customers</t>
  </si>
  <si>
    <r>
      <t xml:space="preserve">Recipient of Incumbent Worker Training
</t>
    </r>
    <r>
      <rPr>
        <sz val="10"/>
        <rFont val="Calibri"/>
        <family val="2"/>
        <scheme val="minor"/>
      </rPr>
      <t>907</t>
    </r>
    <r>
      <rPr>
        <b/>
        <sz val="10"/>
        <rFont val="Calibri"/>
        <family val="2"/>
        <scheme val="minor"/>
      </rPr>
      <t xml:space="preserve">
</t>
    </r>
    <r>
      <rPr>
        <sz val="10"/>
        <rFont val="Calibri"/>
        <family val="2"/>
        <scheme val="minor"/>
      </rPr>
      <t>Services window, Services tab, Funding section</t>
    </r>
  </si>
  <si>
    <t>Enter the appropriate funding source for individuals who received Incumbent Worker training services under (1) WIOA section 134(a)(3)(A)(i) and/or 134(a)(2)(A)(i); or (2) under Local Formula funds under
WIOA section 134(d)(4); or (3) under both Statewide funds (Governor’s Reserve and/or Rapid Response) WIOA section 134(a)(3)(A)(i) and/or 134(a)(2)(A)(i) and Local Formula funds under WIOA section 134(d)(4); or (4) under H1B; or (5) under a National Dislocated Worker Grant (DWG) (WIOA section 170); or (6) under a National Farmworker Job Program (NFJP)(WIOA section 167).</t>
  </si>
  <si>
    <t>• Signed Incumbent Worker Training agreement
• Cross-Match
• Case notes</t>
  </si>
  <si>
    <t>Creating Providers, 
Services and Offerings - 
OSOS Guide</t>
  </si>
  <si>
    <r>
      <t xml:space="preserve">Rapid Response
</t>
    </r>
    <r>
      <rPr>
        <sz val="10"/>
        <rFont val="Calibri"/>
        <family val="2"/>
        <scheme val="minor"/>
      </rPr>
      <t>908</t>
    </r>
    <r>
      <rPr>
        <b/>
        <sz val="10"/>
        <rFont val="Calibri"/>
        <family val="2"/>
        <scheme val="minor"/>
      </rPr>
      <t xml:space="preserve">
</t>
    </r>
    <r>
      <rPr>
        <sz val="10"/>
        <rFont val="Calibri"/>
        <family val="2"/>
        <scheme val="minor"/>
      </rPr>
      <t>Customer Detail, Work History tab</t>
    </r>
  </si>
  <si>
    <t xml:space="preserve">Enter the RR Event # and complete all required data fields on the Work History tab if the participant participated in Rapid Response activities authorized at WIOA section
134(a)(2)(A)(i)(l).
</t>
  </si>
  <si>
    <t>• Cross-Match
• Case notes
• Rapid Response List
• Self-Attestation</t>
  </si>
  <si>
    <t>OSOS-Guide-RAPID-EXPEDITIOUS RESPONSE 6-21-2013</t>
  </si>
  <si>
    <r>
      <rPr>
        <b/>
        <sz val="10"/>
        <color theme="1"/>
        <rFont val="Calibri"/>
        <family val="2"/>
        <scheme val="minor"/>
      </rPr>
      <t>TAA Petition Number</t>
    </r>
    <r>
      <rPr>
        <sz val="10"/>
        <color theme="1"/>
        <rFont val="Calibri"/>
        <family val="2"/>
        <scheme val="minor"/>
      </rPr>
      <t xml:space="preserve">
915
Customer Detail, Work History tab</t>
    </r>
  </si>
  <si>
    <t>Enter the TAA Petition Number in the appropriate box.  The TAA Petition Number can be found on the "Determination of Entitlement to Trade Adjustment Assistance" form (TA722) that is mailed to the participant.</t>
  </si>
  <si>
    <t xml:space="preserve">• Employer worker list
• Designation of eligibility form 
• Case notes
</t>
  </si>
  <si>
    <t>Trade Adjustment Assistance - Eligibility and Intake OSOS Guide</t>
  </si>
  <si>
    <r>
      <rPr>
        <b/>
        <sz val="10"/>
        <color theme="1"/>
        <rFont val="Calibri"/>
        <family val="2"/>
        <scheme val="minor"/>
      </rPr>
      <t>Other Reasons for Exit</t>
    </r>
    <r>
      <rPr>
        <sz val="10"/>
        <color theme="1"/>
        <rFont val="Calibri"/>
        <family val="2"/>
        <scheme val="minor"/>
      </rPr>
      <t xml:space="preserve">
923
Customer Detail, Pgms/PA tab</t>
    </r>
  </si>
  <si>
    <r>
      <t xml:space="preserve">Select </t>
    </r>
    <r>
      <rPr>
        <u/>
        <sz val="10"/>
        <color theme="1"/>
        <rFont val="Calibri"/>
        <family val="2"/>
        <scheme val="minor"/>
      </rPr>
      <t>Institutionalized (Incarcerated/Resident of 24-Hr Support Facility)</t>
    </r>
    <r>
      <rPr>
        <sz val="10"/>
        <color theme="1"/>
        <rFont val="Calibri"/>
        <family val="2"/>
        <scheme val="minor"/>
      </rPr>
      <t xml:space="preserve"> from the Exit Reason drop-down list if the participant exits the program because they have become incarcerated in a correctional institution or have become a resident of an institution or facility providing 24-hour support such as a hospital or treatment center during the course of receiving services as a participant.
Select </t>
    </r>
    <r>
      <rPr>
        <u/>
        <sz val="10"/>
        <color theme="1"/>
        <rFont val="Calibri"/>
        <family val="2"/>
        <scheme val="minor"/>
      </rPr>
      <t>Receiving Health/Medical Treatment</t>
    </r>
    <r>
      <rPr>
        <sz val="10"/>
        <color theme="1"/>
        <rFont val="Calibri"/>
        <family val="2"/>
        <scheme val="minor"/>
      </rPr>
      <t xml:space="preserve"> from the Exit Reason drop-down list if the participant exits the program because of medical treatment and that treatment is expected to last longer than 90 days and precludes entry into unsubsidized employment or continued participation in the program.
Select </t>
    </r>
    <r>
      <rPr>
        <u/>
        <sz val="10"/>
        <color theme="1"/>
        <rFont val="Calibri"/>
        <family val="2"/>
        <scheme val="minor"/>
      </rPr>
      <t>Participant Deceased</t>
    </r>
    <r>
      <rPr>
        <sz val="10"/>
        <color theme="1"/>
        <rFont val="Calibri"/>
        <family val="2"/>
        <scheme val="minor"/>
      </rPr>
      <t xml:space="preserve"> if the participant is deceased.
Select </t>
    </r>
    <r>
      <rPr>
        <u/>
        <sz val="10"/>
        <color theme="1"/>
        <rFont val="Calibri"/>
        <family val="2"/>
        <scheme val="minor"/>
      </rPr>
      <t>Reserve Forces called to Active Duty</t>
    </r>
    <r>
      <rPr>
        <sz val="10"/>
        <color theme="1"/>
        <rFont val="Calibri"/>
        <family val="2"/>
        <scheme val="minor"/>
      </rPr>
      <t xml:space="preserve"> if the participant exits the program because the participant is a member of the National Guard or other reserve military unit of the armed forces and is called to active duty for at least 90 days.
Select</t>
    </r>
    <r>
      <rPr>
        <sz val="10"/>
        <rFont val="Calibri"/>
        <family val="2"/>
        <scheme val="minor"/>
      </rPr>
      <t xml:space="preserve"> </t>
    </r>
    <r>
      <rPr>
        <u/>
        <sz val="10"/>
        <rFont val="Calibri"/>
        <family val="2"/>
        <scheme val="minor"/>
      </rPr>
      <t>Foster Care (Youth Only)</t>
    </r>
    <r>
      <rPr>
        <sz val="10"/>
        <color theme="1"/>
        <rFont val="Calibri"/>
        <family val="2"/>
        <scheme val="minor"/>
      </rPr>
      <t xml:space="preserve"> if the participant is in the foster care system and exits the program because the participant has moved from the area as part of such a program or system (Youth participants only).
</t>
    </r>
    <r>
      <rPr>
        <u/>
        <sz val="10"/>
        <rFont val="Calibri"/>
        <family val="2"/>
        <scheme val="minor"/>
      </rPr>
      <t>Participant Determined Ineligible</t>
    </r>
    <r>
      <rPr>
        <sz val="10"/>
        <rFont val="Calibri"/>
        <family val="2"/>
        <scheme val="minor"/>
      </rPr>
      <t xml:space="preserve"> only applies to the Vocational Rehabilitation (VR) program; only VR staff may use this.</t>
    </r>
    <r>
      <rPr>
        <sz val="10"/>
        <color theme="1"/>
        <rFont val="Calibri"/>
        <family val="2"/>
        <scheme val="minor"/>
      </rPr>
      <t xml:space="preserve">
Sel</t>
    </r>
    <r>
      <rPr>
        <sz val="10"/>
        <rFont val="Calibri"/>
        <family val="2"/>
        <scheme val="minor"/>
      </rPr>
      <t>ect</t>
    </r>
    <r>
      <rPr>
        <u/>
        <sz val="10"/>
        <rFont val="Calibri"/>
        <family val="2"/>
        <scheme val="minor"/>
      </rPr>
      <t xml:space="preserve"> Correctional Institution (Criminal Offender)</t>
    </r>
    <r>
      <rPr>
        <sz val="10"/>
        <rFont val="Calibri"/>
        <family val="2"/>
        <scheme val="minor"/>
      </rPr>
      <t xml:space="preserve"> </t>
    </r>
    <r>
      <rPr>
        <sz val="10"/>
        <color theme="1"/>
        <rFont val="Calibri"/>
        <family val="2"/>
        <scheme val="minor"/>
      </rPr>
      <t xml:space="preserve">if the participant is a criminal offender in a correctional institution.  </t>
    </r>
  </si>
  <si>
    <t>• Electronic records
• Information from partner services
• WIOA or program status/exit forms
• Withdrawal form with explanation
• Information from institution or facility
• Case notes</t>
  </si>
  <si>
    <t>Non-Service Event OSOS Guide</t>
  </si>
  <si>
    <r>
      <rPr>
        <b/>
        <sz val="10"/>
        <color theme="1"/>
        <rFont val="Calibri"/>
        <family val="2"/>
        <scheme val="minor"/>
      </rPr>
      <t>TAA Application Date</t>
    </r>
    <r>
      <rPr>
        <sz val="10"/>
        <color theme="1"/>
        <rFont val="Calibri"/>
        <family val="2"/>
        <scheme val="minor"/>
      </rPr>
      <t xml:space="preserve">
924
Customer Detail, Work History tab</t>
    </r>
  </si>
  <si>
    <t xml:space="preserve">Record the date on which the individual first applied for Trade Act services/benefits under the applicable certification.  The date is listed on the Trade Act Tracker.
</t>
  </si>
  <si>
    <t xml:space="preserve">• Electronic records
• Designation on eligibility form
• TAA Application Form
• Cross-Match 
</t>
  </si>
  <si>
    <t>Trade Adjustment Assistance - Enrollment and Entering the First Service OSOS Guide</t>
  </si>
  <si>
    <r>
      <rPr>
        <b/>
        <sz val="10"/>
        <rFont val="Calibri"/>
        <family val="2"/>
        <scheme val="minor"/>
      </rPr>
      <t>Date of First TAA Benefit or Service</t>
    </r>
    <r>
      <rPr>
        <sz val="10"/>
        <rFont val="Calibri"/>
        <family val="2"/>
        <scheme val="minor"/>
      </rPr>
      <t xml:space="preserve">
925
Services window, Services tab, Detail section</t>
    </r>
  </si>
  <si>
    <t xml:space="preserve">Record the date of the first Trade-funded benefit or service received after the participant was
determined eligible to participate. </t>
  </si>
  <si>
    <t>• Case notes
• Cross-Match
• Electronic Records</t>
  </si>
  <si>
    <r>
      <rPr>
        <b/>
        <sz val="10"/>
        <rFont val="Calibri"/>
        <family val="2"/>
        <scheme val="minor"/>
      </rPr>
      <t xml:space="preserve">Date of Staff-Assisted Basic Career Service
</t>
    </r>
    <r>
      <rPr>
        <sz val="10"/>
        <rFont val="Calibri"/>
        <family val="2"/>
        <scheme val="minor"/>
      </rPr>
      <t>1001, 1003
Customer Detail, Activity tab or Services window, Services tab</t>
    </r>
  </si>
  <si>
    <r>
      <t xml:space="preserve">Record the date the participant received any </t>
    </r>
    <r>
      <rPr>
        <b/>
        <sz val="10"/>
        <rFont val="Calibri"/>
        <family val="2"/>
        <scheme val="minor"/>
      </rPr>
      <t>staff-assisted</t>
    </r>
    <r>
      <rPr>
        <sz val="10"/>
        <rFont val="Calibri"/>
        <family val="2"/>
        <scheme val="minor"/>
      </rPr>
      <t xml:space="preserve"> basic services.  This includes any career
service under WIOA section 134(c)(2)(A)(i)-(xi) that is not provided via self-service or information-only
services and activities).
</t>
    </r>
  </si>
  <si>
    <t>AD</t>
  </si>
  <si>
    <r>
      <rPr>
        <b/>
        <sz val="10"/>
        <rFont val="Calibri"/>
        <family val="2"/>
        <scheme val="minor"/>
      </rPr>
      <t xml:space="preserve">Date of Self-Service/ Information Only (SSIO) Basic Career Service
</t>
    </r>
    <r>
      <rPr>
        <sz val="10"/>
        <rFont val="Calibri"/>
        <family val="2"/>
        <scheme val="minor"/>
      </rPr>
      <t xml:space="preserve">1002
Customer Detail, Activity tab </t>
    </r>
  </si>
  <si>
    <t xml:space="preserve">Some self-service activities are recorded automatically, for example, when customers access their JobZone accounts.  
Others, such as "Utilized Resource Room" must be data entered by staff.  Record the date the job seeker accessed self-service/information only (SSIO) services or activities either at a physical location or remotely via the use of electronic technologies. 
Self service does not uniformly apply to all virtually accessed services. For example, virtually accessed services that provide a level of support above independent job or information seeking on the part of a reportable individual/participant would not qualify as self service.  Information only activities or services may be either self service or staff assisted.  </t>
  </si>
  <si>
    <r>
      <rPr>
        <b/>
        <sz val="10"/>
        <rFont val="Calibri"/>
        <family val="2"/>
        <scheme val="minor"/>
      </rPr>
      <t xml:space="preserve">Date of Most Recent Career Service
</t>
    </r>
    <r>
      <rPr>
        <sz val="10"/>
        <rFont val="Calibri"/>
        <family val="2"/>
        <scheme val="minor"/>
      </rPr>
      <t>1004
Customer Detail, Activity tab or Services window, Services tab</t>
    </r>
  </si>
  <si>
    <t xml:space="preserve">Record the date on which career services (both basic and individualized) were last received (excluding self services, information services or activities, or follow-up services).  
</t>
  </si>
  <si>
    <r>
      <rPr>
        <b/>
        <sz val="10"/>
        <rFont val="Calibri"/>
        <family val="2"/>
        <scheme val="minor"/>
      </rPr>
      <t xml:space="preserve">Date of Most Recent DVOP-assisted  Service
</t>
    </r>
    <r>
      <rPr>
        <sz val="10"/>
        <rFont val="Calibri"/>
        <family val="2"/>
        <scheme val="minor"/>
      </rPr>
      <t>1005
Customer Detail, Activity tab</t>
    </r>
  </si>
  <si>
    <t>Record the most recent date on which the participant received any career service provided by a DVOP Specialist. 
Leave blank if the participant did not receive a career service with significant staff involvement or this data element does not apply to the participant.</t>
  </si>
  <si>
    <r>
      <rPr>
        <b/>
        <sz val="10"/>
        <rFont val="Calibri"/>
        <family val="2"/>
        <scheme val="minor"/>
      </rPr>
      <t xml:space="preserve">Date Referred to VA Voc Rehab and Employment Program
</t>
    </r>
    <r>
      <rPr>
        <sz val="10"/>
        <rFont val="Calibri"/>
        <family val="2"/>
        <scheme val="minor"/>
      </rPr>
      <t>1006
Customer Detail, Activity tab or Services Window, Services tab</t>
    </r>
  </si>
  <si>
    <t xml:space="preserve">Record the most recent date on which the participant was referred to the Dept. of Veterans Affairs Vocational Rehabilitation and Employment Program.
</t>
  </si>
  <si>
    <r>
      <rPr>
        <b/>
        <sz val="10"/>
        <rFont val="Calibri"/>
        <family val="2"/>
        <scheme val="minor"/>
      </rPr>
      <t xml:space="preserve">Date of Most Recent Reportable Individual Contact
</t>
    </r>
    <r>
      <rPr>
        <sz val="10"/>
        <rFont val="Calibri"/>
        <family val="2"/>
        <scheme val="minor"/>
      </rPr>
      <t>1007
Customer Detail, Activity tab or Services, Services tab</t>
    </r>
  </si>
  <si>
    <t xml:space="preserve">Record the most recent date on which the job seeker had reportable individual level contact, including provision of identifying information or enrollment, with one or more applicable programs. </t>
  </si>
  <si>
    <r>
      <rPr>
        <b/>
        <sz val="10"/>
        <rFont val="Calibri"/>
        <family val="2"/>
        <scheme val="minor"/>
      </rPr>
      <t xml:space="preserve">Date of Individualized Career Service
</t>
    </r>
    <r>
      <rPr>
        <sz val="10"/>
        <rFont val="Calibri"/>
        <family val="2"/>
        <scheme val="minor"/>
      </rPr>
      <t>1200, 1201
Customer Detail, Activity tab or Services window, Services tab</t>
    </r>
  </si>
  <si>
    <t>Record the date the participant received any individualized career service on or after the date of participation.  Individualized career services include development of an Individual Employment Plan, Pre-Vocational services, provision of comprehensive skills and career assessments, internships or work experiences, financial literacy services, English as Second Language Services, or any other service that comprises a significant amount of staff time with an individual participant as described in WIOA sec. 134(c)(2)(xii).</t>
  </si>
  <si>
    <r>
      <rPr>
        <b/>
        <sz val="10"/>
        <rFont val="Calibri"/>
        <family val="2"/>
        <scheme val="minor"/>
      </rPr>
      <t xml:space="preserve">Date Individual Employment Plan Created
</t>
    </r>
    <r>
      <rPr>
        <sz val="10"/>
        <rFont val="Calibri"/>
        <family val="2"/>
        <scheme val="minor"/>
      </rPr>
      <t>1202
Customer Detail, Activity tab or Services window, Services tab</t>
    </r>
  </si>
  <si>
    <t>Record the date on which the participant's Individual Employment Plan (IEP) was created or otherwise established to identify the participant's employment goals, their appropriate achievement objectives, and the appropriate combination of services for the participant to achieve the employment goals.</t>
  </si>
  <si>
    <r>
      <t xml:space="preserve">Type of Work Experience 
</t>
    </r>
    <r>
      <rPr>
        <sz val="10"/>
        <rFont val="Calibri"/>
        <family val="2"/>
        <scheme val="minor"/>
      </rPr>
      <t>1205
Services window, Services tab</t>
    </r>
  </si>
  <si>
    <t>If the participant received a work experience, record the type of work experience provided.  Options include (1) summer employment or an internship during the summer months (WIOA Youth); (2)internship or employment opportunity during the non-summer months or if it extends beyond the summer months; (3) pre-apprenticeship program; (4) job shadowing; (5) on-the-job training (WIOA Youth); (6) transitional job, as defined in WIOA Section 134(d)(5); (7) another type of work experience not covered in 1 through 6.
NOTE: Other type of work experience should only be selected when other work experience opportunities are provided that are not captured elsewhere and may only be used for Adult, Dislocated Worker, and Dislocated Worker Grants programs only.
NOTE: If employment opportunities not limited to summer months are part of a pre-apprenticeship
program, or if on-the-job training for WIOA Youth is part of a pre-apprenticeship program, choose
pre-apprenticeship.</t>
  </si>
  <si>
    <t>• Case notes
• Signed Work Experience Agreement
• Electronic Records</t>
  </si>
  <si>
    <t>For Youth only:  WIOA Youth Services Brief</t>
  </si>
  <si>
    <t>No for case notes or electronic records (services).</t>
  </si>
  <si>
    <r>
      <rPr>
        <b/>
        <sz val="10"/>
        <rFont val="Calibri"/>
        <family val="2"/>
        <scheme val="minor"/>
      </rPr>
      <t>Date Received Financial Literacy Services</t>
    </r>
    <r>
      <rPr>
        <sz val="10"/>
        <rFont val="Calibri"/>
        <family val="2"/>
        <scheme val="minor"/>
      </rPr>
      <t xml:space="preserve">
1206
Services window, Services tab</t>
    </r>
  </si>
  <si>
    <t xml:space="preserve">Record the date that the participant received any financial literacy services. They may include services that help with creating budgets, initiate checking and savings accounts at banks, applying for and managing loans and credit cards, learning about credit reports and credit scores, and identifies identity theft.
</t>
  </si>
  <si>
    <t>• Activity sheets
• Sign-in sheets
• Attendance record
• Vendor contract
• Case notes
• Electronic Records</t>
  </si>
  <si>
    <r>
      <rPr>
        <b/>
        <sz val="10"/>
        <rFont val="Calibri"/>
        <family val="2"/>
        <scheme val="minor"/>
      </rPr>
      <t xml:space="preserve">Transitional Jobs
</t>
    </r>
    <r>
      <rPr>
        <sz val="10"/>
        <rFont val="Calibri"/>
        <family val="2"/>
        <scheme val="minor"/>
      </rPr>
      <t>1211
Services window, Services tab</t>
    </r>
  </si>
  <si>
    <t xml:space="preserve">Enter a service if the participant received work experience at a transitional job as described in WIOA Section 134(d)(5).
</t>
  </si>
  <si>
    <t>• Electronic Records
• Case notes
• Signed Transitional Job Agreement</t>
  </si>
  <si>
    <t xml:space="preserve">no </t>
  </si>
  <si>
    <r>
      <t xml:space="preserve">Received Training
</t>
    </r>
    <r>
      <rPr>
        <sz val="10"/>
        <rFont val="Calibri"/>
        <family val="2"/>
        <scheme val="minor"/>
      </rPr>
      <t>1300
Services window, Services tab</t>
    </r>
  </si>
  <si>
    <t xml:space="preserve">Enter a service if the participant received training services.
</t>
  </si>
  <si>
    <t>• Cross-Match
• Vendor/Training Provider Records
• Signed Training Contract
• Individual Training Account (ITA)
• Electronic Records</t>
  </si>
  <si>
    <t>OSOS-Guide-Creating-Providers-Services-and-Offerings</t>
  </si>
  <si>
    <t>No for electronic records (services) but yes for everything else.</t>
  </si>
  <si>
    <r>
      <rPr>
        <b/>
        <sz val="10"/>
        <rFont val="Calibri"/>
        <family val="2"/>
        <scheme val="minor"/>
      </rPr>
      <t xml:space="preserve">Eligible Training Provider - Name - Training Service
</t>
    </r>
    <r>
      <rPr>
        <sz val="10"/>
        <rFont val="Calibri"/>
        <family val="2"/>
        <scheme val="minor"/>
      </rPr>
      <t>1301
Services window, Services tab, Detail section</t>
    </r>
  </si>
  <si>
    <t xml:space="preserve">Enter the name of the eligible training provider where the participant received training.
</t>
  </si>
  <si>
    <t>• Vendor Training Records
• Receipts
• Cross-Match
• Attendance Sheets or Records
• Signed Training Contract
• Individual Training Account (ITA)</t>
  </si>
  <si>
    <t>New York State Eligible 
Training Provider List
(ETPL) 
OSOS Guide</t>
  </si>
  <si>
    <r>
      <rPr>
        <b/>
        <sz val="10"/>
        <color theme="1"/>
        <rFont val="Calibri"/>
        <family val="2"/>
        <scheme val="minor"/>
      </rPr>
      <t>Date Entered Training</t>
    </r>
    <r>
      <rPr>
        <sz val="10"/>
        <color theme="1"/>
        <rFont val="Calibri"/>
        <family val="2"/>
        <scheme val="minor"/>
      </rPr>
      <t xml:space="preserve">
1302, 1309, 1314
Services window, Services tab, Detail section, Actual Start Date</t>
    </r>
  </si>
  <si>
    <t>Record the date on which the participant's training service actually began.</t>
  </si>
  <si>
    <t xml:space="preserve">• Attendance sheets or records
• Case notes
• Vendor training records 
• Individual Training Account (ITA)
• Electronic Records
</t>
  </si>
  <si>
    <r>
      <rPr>
        <b/>
        <sz val="10"/>
        <color theme="1"/>
        <rFont val="Calibri"/>
        <family val="2"/>
        <scheme val="minor"/>
      </rPr>
      <t>Type of Training Service</t>
    </r>
    <r>
      <rPr>
        <sz val="10"/>
        <color theme="1"/>
        <rFont val="Calibri"/>
        <family val="2"/>
        <scheme val="minor"/>
      </rPr>
      <t xml:space="preserve">
1303, 1310, 1315
Services window, Services tab, Detail section, Program Service Type</t>
    </r>
  </si>
  <si>
    <t>Select the appropriate program service type from the drop-down menu.</t>
  </si>
  <si>
    <r>
      <t>• Copy of enrollment record
• Case notes
• Cross match between dates of service and vendor training information</t>
    </r>
    <r>
      <rPr>
        <strike/>
        <sz val="10"/>
        <rFont val="Calibri"/>
        <family val="2"/>
        <scheme val="minor"/>
      </rPr>
      <t xml:space="preserve">
</t>
    </r>
    <r>
      <rPr>
        <sz val="10"/>
        <rFont val="Calibri"/>
        <family val="2"/>
        <scheme val="minor"/>
      </rPr>
      <t xml:space="preserve">• Vendor training documentation                                                                                          
• Electronic records
• Individual Training Account (ITA)
• Attendance Records
</t>
    </r>
  </si>
  <si>
    <r>
      <rPr>
        <b/>
        <sz val="10"/>
        <rFont val="Calibri"/>
        <family val="2"/>
        <scheme val="minor"/>
      </rPr>
      <t xml:space="preserve">Occupational Skills Training Code
</t>
    </r>
    <r>
      <rPr>
        <sz val="10"/>
        <rFont val="Calibri"/>
        <family val="2"/>
        <scheme val="minor"/>
      </rPr>
      <t>1306, 1311, 1316
Services window, Services tab</t>
    </r>
  </si>
  <si>
    <t>Enter the 8-digit O*Net code that best describes the training occupation for which the participant received training services. 
NOTE: If all 8 digits of the occupational skills code are not collected, record as many digits
as are available. If the participant receives multiple training services, use the occupational skills
training code for the most recent training.</t>
  </si>
  <si>
    <t>• Cross-Match
• Case notes
• Signed Individual Employment Plan or Training Plan
• Signed Training Contract
• Individual Training Account (ITA)</t>
  </si>
  <si>
    <t>osos-guide-onet</t>
  </si>
  <si>
    <r>
      <rPr>
        <b/>
        <sz val="10"/>
        <color theme="1"/>
        <rFont val="Calibri"/>
        <family val="2"/>
        <scheme val="minor"/>
      </rPr>
      <t>Training Completed</t>
    </r>
    <r>
      <rPr>
        <sz val="10"/>
        <color theme="1"/>
        <rFont val="Calibri"/>
        <family val="2"/>
        <scheme val="minor"/>
      </rPr>
      <t xml:space="preserve">
1307, 1312, 1317
Services window, Training Outcomes tab</t>
    </r>
  </si>
  <si>
    <t xml:space="preserve">Enter the completion date and attainment status.  </t>
  </si>
  <si>
    <r>
      <t>• Cross-match
• Case notes
• Vendor training records</t>
    </r>
    <r>
      <rPr>
        <strike/>
        <sz val="10"/>
        <rFont val="Calibri"/>
        <family val="2"/>
        <scheme val="minor"/>
      </rPr>
      <t xml:space="preserve">
</t>
    </r>
    <r>
      <rPr>
        <sz val="10"/>
        <rFont val="Calibri"/>
        <family val="2"/>
        <scheme val="minor"/>
      </rPr>
      <t xml:space="preserve">• Electronic Record                                                                                           
• Individual Training Account (ITA)
• Attendance Sheets or Records
</t>
    </r>
  </si>
  <si>
    <r>
      <rPr>
        <b/>
        <sz val="10"/>
        <color theme="1"/>
        <rFont val="Calibri"/>
        <family val="2"/>
        <scheme val="minor"/>
      </rPr>
      <t>Date Completed, or Withdrew from Training</t>
    </r>
    <r>
      <rPr>
        <sz val="10"/>
        <color theme="1"/>
        <rFont val="Calibri"/>
        <family val="2"/>
        <scheme val="minor"/>
      </rPr>
      <t xml:space="preserve">
1308, 1313, 1318
Services window, Services tab, Detail section, Actual End Date</t>
    </r>
  </si>
  <si>
    <t>Record the date when the participant completed training or withdrew permanently from training.</t>
  </si>
  <si>
    <r>
      <t xml:space="preserve">• Cross-match 
</t>
    </r>
    <r>
      <rPr>
        <sz val="10"/>
        <rFont val="Calibri"/>
        <family val="2"/>
        <scheme val="minor"/>
      </rPr>
      <t xml:space="preserve">• Case notes </t>
    </r>
    <r>
      <rPr>
        <strike/>
        <sz val="10"/>
        <rFont val="Calibri"/>
        <family val="2"/>
        <scheme val="minor"/>
      </rPr>
      <t xml:space="preserve">
</t>
    </r>
    <r>
      <rPr>
        <sz val="10"/>
        <rFont val="Calibri"/>
        <family val="2"/>
        <scheme val="minor"/>
      </rPr>
      <t>• Vendor training records
• Attendance Sheets or Records
• Electronic Record</t>
    </r>
  </si>
  <si>
    <r>
      <rPr>
        <b/>
        <sz val="10"/>
        <rFont val="Calibri"/>
        <family val="2"/>
        <scheme val="minor"/>
      </rPr>
      <t>Established Individual Training Account (ITA</t>
    </r>
    <r>
      <rPr>
        <sz val="10"/>
        <rFont val="Calibri"/>
        <family val="2"/>
        <scheme val="minor"/>
      </rPr>
      <t>)
1319
Services window, Services tab, Detail section, Program Service Type</t>
    </r>
  </si>
  <si>
    <t xml:space="preserve">Enter an ITA service if any of the individual's services were purchased utilizing an Individual Training Account funded by WIOA Title I. This information can be updated anytime during participation.
</t>
  </si>
  <si>
    <t>• Cross-Match
• Case notes
• Individual Training Account (ITA) Approval, Allocation or Activation Records</t>
  </si>
  <si>
    <r>
      <rPr>
        <b/>
        <sz val="10"/>
        <color theme="1"/>
        <rFont val="Calibri"/>
        <family val="2"/>
        <scheme val="minor"/>
      </rPr>
      <t>Waiver from Training Requirement</t>
    </r>
    <r>
      <rPr>
        <sz val="10"/>
        <color theme="1"/>
        <rFont val="Calibri"/>
        <family val="2"/>
        <scheme val="minor"/>
      </rPr>
      <t xml:space="preserve">
1321
</t>
    </r>
    <r>
      <rPr>
        <sz val="10"/>
        <rFont val="Calibri"/>
        <family val="2"/>
        <scheme val="minor"/>
      </rPr>
      <t>Services window,</t>
    </r>
    <r>
      <rPr>
        <sz val="10"/>
        <color rgb="FF00B0F0"/>
        <rFont val="Calibri"/>
        <family val="2"/>
        <scheme val="minor"/>
      </rPr>
      <t xml:space="preserve">  </t>
    </r>
    <r>
      <rPr>
        <sz val="10"/>
        <rFont val="Calibri"/>
        <family val="2"/>
        <scheme val="minor"/>
      </rPr>
      <t xml:space="preserve">Services tab </t>
    </r>
  </si>
  <si>
    <r>
      <t>Document the reason a TAA participant will not be able to participate in training before the deadline.  Options are health, training not available, and enrollment unavailable.</t>
    </r>
    <r>
      <rPr>
        <i/>
        <sz val="10"/>
        <rFont val="Calibri"/>
        <family val="2"/>
        <scheme val="minor"/>
      </rPr>
      <t xml:space="preserve">
</t>
    </r>
  </si>
  <si>
    <t>• Waiver documentation in case file (that includes initial approval and renewals at 30-day intervals)
• Cross-match with state UI records of TRA checks
• Verification from UI or Employment Counselor</t>
  </si>
  <si>
    <t>Trade Adjustment Assistance - Training Waivers OSOS Guide</t>
  </si>
  <si>
    <r>
      <rPr>
        <b/>
        <sz val="10"/>
        <color theme="1"/>
        <rFont val="Calibri"/>
        <family val="2"/>
        <scheme val="minor"/>
      </rPr>
      <t>Date of Most Recent Case Management and Reemployment Service</t>
    </r>
    <r>
      <rPr>
        <sz val="10"/>
        <color theme="1"/>
        <rFont val="Calibri"/>
        <family val="2"/>
        <scheme val="minor"/>
      </rPr>
      <t xml:space="preserve">
1322
</t>
    </r>
    <r>
      <rPr>
        <sz val="10"/>
        <rFont val="Calibri"/>
        <family val="2"/>
        <scheme val="minor"/>
      </rPr>
      <t>Services window,</t>
    </r>
    <r>
      <rPr>
        <sz val="10"/>
        <color rgb="FF00B0F0"/>
        <rFont val="Calibri"/>
        <family val="2"/>
        <scheme val="minor"/>
      </rPr>
      <t xml:space="preserve">  </t>
    </r>
    <r>
      <rPr>
        <sz val="10"/>
        <rFont val="Calibri"/>
        <family val="2"/>
        <scheme val="minor"/>
      </rPr>
      <t xml:space="preserve">Services tab </t>
    </r>
  </si>
  <si>
    <r>
      <t>Enter the date on which the participant received his or her most recent Case Management and Reemployment Service.</t>
    </r>
    <r>
      <rPr>
        <i/>
        <sz val="10"/>
        <rFont val="Calibri"/>
        <family val="2"/>
        <scheme val="minor"/>
      </rPr>
      <t xml:space="preserve">
</t>
    </r>
  </si>
  <si>
    <t>• Cross-match
• Case Notes</t>
  </si>
  <si>
    <r>
      <rPr>
        <b/>
        <sz val="10"/>
        <rFont val="Calibri"/>
        <family val="2"/>
        <scheme val="minor"/>
      </rPr>
      <t>Date Waiver from Training Requirement Issued</t>
    </r>
    <r>
      <rPr>
        <sz val="10"/>
        <rFont val="Calibri"/>
        <family val="2"/>
        <scheme val="minor"/>
      </rPr>
      <t xml:space="preserve">
1323
Services window,  Services tab </t>
    </r>
  </si>
  <si>
    <t xml:space="preserve">This is the date of the waiver service.
</t>
  </si>
  <si>
    <t>• Waiver documentation in case file 
• Cross-match with state UI database
• Verification from UI or Employment Counselor</t>
  </si>
  <si>
    <r>
      <rPr>
        <b/>
        <sz val="10"/>
        <rFont val="Calibri"/>
        <family val="2"/>
        <scheme val="minor"/>
      </rPr>
      <t>Participated in Postsecondary Education during Program Participation</t>
    </r>
    <r>
      <rPr>
        <sz val="10"/>
        <rFont val="Calibri"/>
        <family val="2"/>
        <scheme val="minor"/>
      </rPr>
      <t xml:space="preserve">
1332
Services window, Trng Outcomes tab
</t>
    </r>
  </si>
  <si>
    <t xml:space="preserve">Enter training details on the Trng Outcomes tab for participants who were in a postsecondary education program that leads to a credential or degree from an accredited postsecondary education institution at any point during program participation.
</t>
  </si>
  <si>
    <t>• Data match with postsecondary data system
• Copy of enrollment record
• School records
• Transcript or report card
• Case notes</t>
  </si>
  <si>
    <r>
      <rPr>
        <b/>
        <sz val="10"/>
        <rFont val="Calibri"/>
        <family val="2"/>
        <scheme val="minor"/>
      </rPr>
      <t>Enrolled in Secondary Education Program</t>
    </r>
    <r>
      <rPr>
        <sz val="10"/>
        <rFont val="Calibri"/>
        <family val="2"/>
        <scheme val="minor"/>
      </rPr>
      <t xml:space="preserve">
1401
Services window, Trng Outcomes tab</t>
    </r>
  </si>
  <si>
    <t>Enter training details on the Trng Outcomes tab for participants who were enrolled in a secondary education program at or above the 9th grade level. This includes both secondary school and enrollment in a program of study with instruction designed to lead to a high school equivalent credential. 
Programs of study designed to teach English proficiency skills or literacy skills below the 9th grade equivalent are not considered secondary education programs.  Participants are included whether they entered training before enrollment or during enrollment.</t>
  </si>
  <si>
    <r>
      <t>• Copy of enrollment record</t>
    </r>
    <r>
      <rPr>
        <strike/>
        <sz val="10"/>
        <color rgb="FFFF0000"/>
        <rFont val="Calibri"/>
        <family val="2"/>
        <scheme val="minor"/>
      </rPr>
      <t xml:space="preserve">
</t>
    </r>
    <r>
      <rPr>
        <sz val="10"/>
        <color theme="1"/>
        <rFont val="Calibri"/>
        <family val="2"/>
        <scheme val="minor"/>
      </rPr>
      <t xml:space="preserve">• School records
• Transcript or report card
• Data match to State K-12 data system
</t>
    </r>
    <r>
      <rPr>
        <sz val="10"/>
        <rFont val="Calibri"/>
        <family val="2"/>
        <scheme val="minor"/>
      </rPr>
      <t>• Case notes</t>
    </r>
    <r>
      <rPr>
        <sz val="10"/>
        <color theme="1"/>
        <rFont val="Calibri"/>
        <family val="2"/>
        <scheme val="minor"/>
      </rPr>
      <t xml:space="preserve">
</t>
    </r>
  </si>
  <si>
    <r>
      <rPr>
        <b/>
        <sz val="10"/>
        <rFont val="Calibri"/>
        <family val="2"/>
        <scheme val="minor"/>
      </rPr>
      <t xml:space="preserve">Most Recent Date Received Educational Achievement Services
</t>
    </r>
    <r>
      <rPr>
        <sz val="10"/>
        <rFont val="Calibri"/>
        <family val="2"/>
        <scheme val="minor"/>
      </rPr>
      <t>1402
Services window, Services tab</t>
    </r>
  </si>
  <si>
    <t xml:space="preserve">Record the most recent date on which the participant received an educational achievement service.
Educational achievement services include, but are not limited to tutoring, study skills training,
instruction, and evidence-based dropout prevention and recovery strategies that lead to completion of
the requirements for a secondary school diploma or its recognized equivalent (including a recognized
certificate of attendance or similar document for individuals with disabilities) or for a recognized
postsecondary credential.
</t>
  </si>
  <si>
    <t>• Activity sheets
• Sign-in sheets
• Attendance record
• Vendor contract
• Electronic Records
• Case notes
• Cross-Match</t>
  </si>
  <si>
    <t>WIOA Youth Program Services Brief</t>
  </si>
  <si>
    <r>
      <rPr>
        <b/>
        <sz val="10"/>
        <rFont val="Calibri"/>
        <family val="2"/>
        <scheme val="minor"/>
      </rPr>
      <t xml:space="preserve">Most Recent Date Received Alternative Secondary School Services
</t>
    </r>
    <r>
      <rPr>
        <sz val="10"/>
        <rFont val="Calibri"/>
        <family val="2"/>
        <scheme val="minor"/>
      </rPr>
      <t>1403
Services window, Services tab</t>
    </r>
  </si>
  <si>
    <t xml:space="preserve">Record the most recent date on which the participant received alternative secondary school services,
or dropout recovery services, as appropriate.
</t>
  </si>
  <si>
    <t>• Cross-Match
• Activity sheets
• Sign-in sheets
• Attendance record
• Vendor Contract
• Electronic Records
• Case Notes</t>
  </si>
  <si>
    <r>
      <rPr>
        <b/>
        <sz val="10"/>
        <rFont val="Calibri"/>
        <family val="2"/>
        <scheme val="minor"/>
      </rPr>
      <t>Most Recent Date Received Work Experience Opportunities</t>
    </r>
    <r>
      <rPr>
        <sz val="10"/>
        <rFont val="Calibri"/>
        <family val="2"/>
        <scheme val="minor"/>
      </rPr>
      <t xml:space="preserve">
1405
Services window, Services tab</t>
    </r>
  </si>
  <si>
    <t xml:space="preserve">Record the most recent date on which the youth participant received work experience opportunities
that have as a component academic and occupational education. Work experiences are a planned,
structured learning experience that takes place in a workplace for a limited period of time. Work
experiences include: summer employment opportunities and other employment opportunities
available throughout the school year; pre-apprenticeship programs; internships and job shadowing;
and on-the-job training opportunities.
</t>
  </si>
  <si>
    <r>
      <rPr>
        <b/>
        <sz val="10"/>
        <rFont val="Calibri"/>
        <family val="2"/>
        <scheme val="minor"/>
      </rPr>
      <t>Date Enrolled in Post Exit Education or Training Program Leading to a Recognized Postsecondary Credential</t>
    </r>
    <r>
      <rPr>
        <sz val="10"/>
        <rFont val="Calibri"/>
        <family val="2"/>
        <scheme val="minor"/>
      </rPr>
      <t xml:space="preserve">
1406
Services window, Trng Outcomes tab</t>
    </r>
  </si>
  <si>
    <t xml:space="preserve">Enter the date the participant is enrolled in an education or training program that leads to a recognized postsecondary credential after program exit.
</t>
  </si>
  <si>
    <r>
      <t>• Copy of enrollment record</t>
    </r>
    <r>
      <rPr>
        <strike/>
        <sz val="10"/>
        <color rgb="FFFF0000"/>
        <rFont val="Calibri"/>
        <family val="2"/>
        <scheme val="minor"/>
      </rPr>
      <t xml:space="preserve">
</t>
    </r>
    <r>
      <rPr>
        <sz val="10"/>
        <color theme="1"/>
        <rFont val="Calibri"/>
        <family val="2"/>
        <scheme val="minor"/>
      </rPr>
      <t xml:space="preserve">• School records
• Transcript or report card
</t>
    </r>
    <r>
      <rPr>
        <sz val="10"/>
        <rFont val="Calibri"/>
        <family val="2"/>
        <scheme val="minor"/>
      </rPr>
      <t xml:space="preserve">• Case notes
• Cross-Match
</t>
    </r>
  </si>
  <si>
    <t>See WIOA Primary Indicators of Performance and Outcomes OSOS Guide</t>
  </si>
  <si>
    <r>
      <t xml:space="preserve">Most Recent Date Received Education Offered Concurrently with Workforce Preparation
</t>
    </r>
    <r>
      <rPr>
        <sz val="10"/>
        <rFont val="Calibri"/>
        <family val="2"/>
        <scheme val="minor"/>
      </rPr>
      <t>1407
Services window, Services tab</t>
    </r>
  </si>
  <si>
    <t xml:space="preserve">Record the most recent date on which the participant received education offered concurrently with
and in in the same context as workforce preparation activities and training for a specific occupation or occupational cluster.
</t>
  </si>
  <si>
    <t>• Cross-Match
• Activity sheets
• Sign-in sheets
• Attendance record
• Vendor contract
• Electronic Records
• Case notes</t>
  </si>
  <si>
    <t>No for case notes or electronic records (services), but yes for everything else.</t>
  </si>
  <si>
    <r>
      <t xml:space="preserve">Most Recent Date Received Leadership Development Opportunities
</t>
    </r>
    <r>
      <rPr>
        <sz val="10"/>
        <rFont val="Calibri"/>
        <family val="2"/>
        <scheme val="minor"/>
      </rPr>
      <t>1408
Services window, Services tab</t>
    </r>
  </si>
  <si>
    <t xml:space="preserve">Record the most recent date on which the participant received services that include, but are not
limited to, opportunities that may include community service and peer-centered activities encouraging
responsibility and other positive social and civic behaviors, as appropriate.
</t>
  </si>
  <si>
    <r>
      <t xml:space="preserve">Most Recent Date Received Supportive Services
</t>
    </r>
    <r>
      <rPr>
        <sz val="10"/>
        <rFont val="Calibri"/>
        <family val="2"/>
        <scheme val="minor"/>
      </rPr>
      <t>1409
Services window, Services tab</t>
    </r>
  </si>
  <si>
    <t>Record the most recent date on which the participant received a supportive service (WIOA section
134(d)(2)) which includes, but is not limited to, assistance with transportation, child care, dependent
care, and housing that are necessary to enable the participant to participate in programs which
provide career and training services as defined in WIOA sec. 134(c)(2) and 134(c)(3). Support services
for youth participants include; (a) linkages to community services; (b) assistance with transportation;
(c) assistance with child care and dependent care; (d) assistance with housing; (e) needs-related
payments; (f) assistance with educational testing; (g) reasonable accommodations for youth with
disabilities; (h) referrals to healthcare; (i) assistance with uniforms or other appropriate work attire
and work-related tools, including such items as eye glasses and protective eye gear; (j) assistance with
books, fees, school supplies, and other necessary items for students enrolled in postsecondary
education classes; and (k) payments and fees for employment and training-related applications, tests,
and certifications.</t>
  </si>
  <si>
    <r>
      <t xml:space="preserve">Most Recent Date Received Adult Mentoring Services
</t>
    </r>
    <r>
      <rPr>
        <sz val="10"/>
        <rFont val="Calibri"/>
        <family val="2"/>
        <scheme val="minor"/>
      </rPr>
      <t>1410
Services window, Services tab</t>
    </r>
  </si>
  <si>
    <t xml:space="preserve">Record the most recent date on which the participant received adult mentoring services. Adult
mentoring services may last for at least twelve (12) months and may occur both during and after
program participation.
</t>
  </si>
  <si>
    <r>
      <t xml:space="preserve">Most Recent Date Received Comprehensive Guidance/Counseling Services
</t>
    </r>
    <r>
      <rPr>
        <sz val="10"/>
        <rFont val="Calibri"/>
        <family val="2"/>
        <scheme val="minor"/>
      </rPr>
      <t>1411
Services window, Services tab</t>
    </r>
  </si>
  <si>
    <t>Record the most recent date on which the participant received comprehensive guidance and
counseling services, which may include drug and alcohol abuse counseling.</t>
  </si>
  <si>
    <r>
      <t xml:space="preserve">Most Recent Date Received Youth Follow-Up Services
</t>
    </r>
    <r>
      <rPr>
        <sz val="10"/>
        <rFont val="Calibri"/>
        <family val="2"/>
        <scheme val="minor"/>
      </rPr>
      <t>1412
Services window, Services tab</t>
    </r>
  </si>
  <si>
    <t xml:space="preserve">Record the most recent date on which the youth participant received follow-up services after exiting
the program. Follow-up services for youth participants are described as: critical services provided following a youth’s exit from the program to help ensure the youth is successful in employment and/or postsecondary education and training. Follow-up services may include regular contact with a youth participant's employer, including assistance in addressing work-related problems that arise. 
Follow-up services for youth may also include the following program elements: (1) Supportive services; (2) Adult mentoring; (3) Financial literacy education; (4) Services that provide labor market and employment information about in-demand industry sectors or occupations available in the local area, such as career awareness, career counseling, and career exploration services; and (5) Activities that help youth prepare for and transition to postsecondary education and training. 
All youth participants must be offered the opportunity to receive follow-up services that align with their Individual Service Strategies. Furthermore, follow-up services must be provided to all
participants for a minimum of 12 months unless the participant declines to receive follow-up services
or the participant cannot be located or contacted.
</t>
  </si>
  <si>
    <r>
      <t xml:space="preserve">Most Recent Date Received Entrepreneurial Skills Training
</t>
    </r>
    <r>
      <rPr>
        <sz val="10"/>
        <rFont val="Calibri"/>
        <family val="2"/>
        <scheme val="minor"/>
      </rPr>
      <t>1413
Services window, Services tab</t>
    </r>
  </si>
  <si>
    <t xml:space="preserve">Record the most recent date on which the participant participated in entrepreneurial skills training.
</t>
  </si>
  <si>
    <r>
      <t xml:space="preserve">Most Recent Date Youth Received Services that Provide LMI
</t>
    </r>
    <r>
      <rPr>
        <sz val="10"/>
        <rFont val="Calibri"/>
        <family val="2"/>
        <scheme val="minor"/>
      </rPr>
      <t>1414
Services window, Services tab</t>
    </r>
  </si>
  <si>
    <t xml:space="preserve">Record the most recent date on which a Youth participated in services that provide labor
market and employment information (LMI) about in-demand industry sectors or occupations available in the local area, such as career awareness, career counseling, and career exploration services.
</t>
  </si>
  <si>
    <r>
      <t xml:space="preserve">Most Recent Date Youth Received Postsecondary Transition and Preparatory Activities
</t>
    </r>
    <r>
      <rPr>
        <sz val="10"/>
        <rFont val="Calibri"/>
        <family val="2"/>
        <scheme val="minor"/>
      </rPr>
      <t>1415
Services window, Services tab</t>
    </r>
  </si>
  <si>
    <t xml:space="preserve">Record the most recent date on which a Youth received activities that helped them to prepare for and transition to postsecondary education and training.
</t>
  </si>
  <si>
    <r>
      <t xml:space="preserve">Received Needs- Related Payments
</t>
    </r>
    <r>
      <rPr>
        <sz val="10"/>
        <rFont val="Calibri"/>
        <family val="2"/>
        <scheme val="minor"/>
      </rPr>
      <t>1500, 1535
Services window, Services tab</t>
    </r>
  </si>
  <si>
    <t xml:space="preserve">Enter a service if the participant received needs-related payments (WIOA section 134(d)(3)) for the purpose of enabling the participant to participate in approved training funded under WIOA Title IB.
</t>
  </si>
  <si>
    <t xml:space="preserve">• Cross-Match
• Request for allowance
• Activity sheets 
• Sign-in sheets
• Attendance record
• Vendor contract  
• Electronic Records
• Case notes </t>
  </si>
  <si>
    <r>
      <rPr>
        <b/>
        <sz val="10"/>
        <color theme="1"/>
        <rFont val="Calibri"/>
        <family val="2"/>
        <scheme val="minor"/>
      </rPr>
      <t>Employed in 1st and  3rd Quarter after Exit Quarter</t>
    </r>
    <r>
      <rPr>
        <sz val="10"/>
        <color theme="1"/>
        <rFont val="Calibri"/>
        <family val="2"/>
        <scheme val="minor"/>
      </rPr>
      <t xml:space="preserve">
1600, 1604
Services window, Empl Outcomes tab</t>
    </r>
  </si>
  <si>
    <t xml:space="preserve">Enter employment outcomes on the Employment Outcomes tab.  Select the type of employment from the drop-down list (military, registered apprenticeship or unsubsidized employment).  
</t>
  </si>
  <si>
    <t xml:space="preserve">• UI wage data match/administrative wage match, such as the National Directory of New Hires
• Follow-up survey from program participants
• Detailed case notes verified by employer and signed by the counselor
• Pay check stubs, tax records, W2 form
• Quarterly tax payment forms, such as IRS form 941
• Document from employer on company letterhead attesting to an individual’s employment status and earnings
•  Self-employment worksheets signed and attested to by program participants      
</t>
  </si>
  <si>
    <t>survey</t>
  </si>
  <si>
    <r>
      <rPr>
        <b/>
        <sz val="10"/>
        <color theme="1"/>
        <rFont val="Calibri"/>
        <family val="2"/>
        <scheme val="minor"/>
      </rPr>
      <t>Employed in 2nd (3rd, 4th) Quarter after Exit Quarter</t>
    </r>
    <r>
      <rPr>
        <sz val="10"/>
        <color theme="1"/>
        <rFont val="Calibri"/>
        <family val="2"/>
        <scheme val="minor"/>
      </rPr>
      <t xml:space="preserve">
1602, 1606
Services window, Empl Outcomes tab</t>
    </r>
  </si>
  <si>
    <t xml:space="preserve">• UI wage data match/administrative wage match, such as the National Directory of New Hires
• Follow-up survey from program participants
• Detailed case notes verified by employer and signed by the counselor
• Pay check stubs, tax records, W2 form
• Quarterly tax payment forms, such as a IRS form 941
• Document from employer on company letterhead attesting to an individual’s employment status and earnings
•  Self-employment worksheets signed and attested to by program participants      
</t>
  </si>
  <si>
    <t>no, but case notes with employer verification is allowed</t>
  </si>
  <si>
    <t>yes for all but case notes</t>
  </si>
  <si>
    <r>
      <rPr>
        <b/>
        <sz val="10"/>
        <rFont val="Calibri"/>
        <family val="2"/>
        <scheme val="minor"/>
      </rPr>
      <t>Type of Employment Match 1st (2nd, 3rd, 4th) Quarter after Exit Quarter</t>
    </r>
    <r>
      <rPr>
        <sz val="10"/>
        <rFont val="Calibri"/>
        <family val="2"/>
        <scheme val="minor"/>
      </rPr>
      <t xml:space="preserve">
1601, 1603, 1605, 1607
Services window, Empl Outcomes tab</t>
    </r>
  </si>
  <si>
    <t xml:space="preserve">Identify the method used in determining the participant's employment status in the first (second, third, fourth) quarter following the quarter of exit. Wage records will be the primary data source for tracking employment.  If the participant is not found in wage records, grantees may then use supplemental data sources.  If the participant is found in more than one source of employment using wage records, record the data source or which the participant's earnings are greatest.
</t>
  </si>
  <si>
    <r>
      <rPr>
        <b/>
        <sz val="10"/>
        <color theme="1"/>
        <rFont val="Calibri"/>
        <family val="2"/>
        <scheme val="minor"/>
      </rPr>
      <t>Employment Related to Training</t>
    </r>
    <r>
      <rPr>
        <sz val="10"/>
        <color theme="1"/>
        <rFont val="Calibri"/>
        <family val="2"/>
        <scheme val="minor"/>
      </rPr>
      <t xml:space="preserve">
</t>
    </r>
    <r>
      <rPr>
        <sz val="10"/>
        <rFont val="Calibri"/>
        <family val="2"/>
        <scheme val="minor"/>
      </rPr>
      <t>1608
Services window, Empl Outcomes tab</t>
    </r>
  </si>
  <si>
    <t xml:space="preserve">In the drop-down box next to Training Related (in the Characteristics box), select yes if the participant received training services and obtained employment directly related to the training services received.
</t>
  </si>
  <si>
    <t>• UI wage records
• Supplemental data sources defined by TEGL 26-16 follow up services
• Surveys
• Record sharing and/or automated record matching with other employment and administrative databases
• Other out-of-state federal wage record systems
• Case notes</t>
  </si>
  <si>
    <r>
      <rPr>
        <b/>
        <sz val="10"/>
        <rFont val="Calibri"/>
        <family val="2"/>
        <scheme val="minor"/>
      </rPr>
      <t>Occupational Code (if available)</t>
    </r>
    <r>
      <rPr>
        <sz val="10"/>
        <rFont val="Calibri"/>
        <family val="2"/>
        <scheme val="minor"/>
      </rPr>
      <t xml:space="preserve">
1610, 1612, 1613
Services window, Empl Outcomes tab, Outcome Details button, O*Net code</t>
    </r>
  </si>
  <si>
    <t xml:space="preserve">Enter the O*Net code that best describes the participant's employment.  This information can be based on any job held after exit from the program.
Additional notes: This information can be based on any job held after exit and only applies to Adults, DWs and Youth who entered employment in the quarter after the exit quarter.  If the individual had multiple jobs, use the occupational code for the most recent job held.
</t>
  </si>
  <si>
    <r>
      <rPr>
        <b/>
        <sz val="10"/>
        <color theme="1"/>
        <rFont val="Calibri"/>
        <family val="2"/>
        <scheme val="minor"/>
      </rPr>
      <t>Entered Non-traditional Employment</t>
    </r>
    <r>
      <rPr>
        <sz val="10"/>
        <color theme="1"/>
        <rFont val="Calibri"/>
        <family val="2"/>
        <scheme val="minor"/>
      </rPr>
      <t xml:space="preserve">
</t>
    </r>
    <r>
      <rPr>
        <sz val="10"/>
        <rFont val="Calibri"/>
        <family val="2"/>
        <scheme val="minor"/>
      </rPr>
      <t>1611
Services window, Empl Outcomes tab</t>
    </r>
  </si>
  <si>
    <t xml:space="preserve">In the drop-down box next to Non-traditional (in the Characteristics box), select yes if the participant's employment is in an occupation or field of work for which individual's of the participant's gender comprise less than 25% of the individuals employed in such occupation or field of work.  Non-traditional employment can be based on either local or national data, and both males and females can be in non-traditional employment. This information can be based on any job held after exit and only applies to Adults, DWs and Youth who entered employment in the second quarter after the exit quarter.
</t>
  </si>
  <si>
    <r>
      <t xml:space="preserve">Industry Code of Employment After Exit
</t>
    </r>
    <r>
      <rPr>
        <sz val="10"/>
        <rFont val="Calibri"/>
        <family val="2"/>
        <scheme val="minor"/>
      </rPr>
      <t>1614, 1615, 1616, 1617
Services, Employment Outcomes tab and Customer Detail, Work History tab</t>
    </r>
  </si>
  <si>
    <t xml:space="preserve">Record the 4 to 6-digit industry code that best describes the participant's employment using the North
American Industrial Classification System (NAICS). If more than one NAICS is reported, then the NAICS
associated with the highest gross wage should be reported.
</t>
  </si>
  <si>
    <t>• UI Wage Records
• Supplemental data sources defined by TEGL 26-16 follow up services
• Surveys
• Record sharing and/or automated record matching with other federal employment and administrative databases
• Other out of state federal wage record systems
• Case notes</t>
  </si>
  <si>
    <t>WIOA-Performance-Measures-and-Outcomes-Guide</t>
  </si>
  <si>
    <r>
      <t xml:space="preserve">Retention with the Same Employer (2nd and 4th Quarters)
</t>
    </r>
    <r>
      <rPr>
        <sz val="10"/>
        <rFont val="Calibri"/>
        <family val="2"/>
        <scheme val="minor"/>
      </rPr>
      <t xml:space="preserve">1618
Services, Employment Outcomes tab </t>
    </r>
  </si>
  <si>
    <r>
      <rPr>
        <sz val="10"/>
        <rFont val="Calibri"/>
        <family val="2"/>
        <scheme val="minor"/>
      </rPr>
      <t>If not collected through UI Wage Information, this information would be pulled from the Employment Outcomes tab.  A blank end date indicates retention.</t>
    </r>
    <r>
      <rPr>
        <sz val="10"/>
        <color rgb="FFFF0000"/>
        <rFont val="Calibri"/>
        <family val="2"/>
        <scheme val="minor"/>
      </rPr>
      <t xml:space="preserve">
</t>
    </r>
  </si>
  <si>
    <t xml:space="preserve">Consistent with TEGL 26-16:
• Cross-match with state and out-of-state UI quarterly wage records (intrastate and interstate)
• Federal government employment records (such as military employment, Dept of Defense, Ofc of Personnel Mgmt., and US Postal Svc)
• Cross-match with federal administrative wage record databases (such as the Nat'l Directory of New Hires)
• State new hires registry
• Signed follow-up survey response from program participants
• Copy of paycheck stubs, payroll slip, or leave and earnings statements (minimum of 2 per TEGL 26-16)
• Income tax records, W-2 form, or other records from the state Dept of Revenue or Taxation
• Railroad Retirement System
• Quarterly tax payment forms (such as IRS Form 941)
• Signed letter from an employer on company letterhead (attesting to an individual's employment status and earnings)
• Self-employment or sales commission worksheets signed and attested to by program participants
• Cross-match with partner program administrative databases (such as TANF, SNAP or other public assistance programs)     
</t>
  </si>
  <si>
    <t>signed survey</t>
  </si>
  <si>
    <r>
      <rPr>
        <b/>
        <sz val="10"/>
        <rFont val="Calibri"/>
        <family val="2"/>
        <scheme val="minor"/>
      </rPr>
      <t>Wages 3rd (2nd, 1st) Quarter Prior to Participation Quarter</t>
    </r>
    <r>
      <rPr>
        <sz val="10"/>
        <rFont val="Calibri"/>
        <family val="2"/>
        <scheme val="minor"/>
      </rPr>
      <t xml:space="preserve">
1700, 1701, 1702
Customer Detail, Work History</t>
    </r>
  </si>
  <si>
    <t xml:space="preserve">This is generally collected through UI Wage Information, but staff must ensure that the Work History tab has been updated with accurate wage information.
</t>
  </si>
  <si>
    <t>yes (unless wages are automatically entered by administrative wage match)</t>
  </si>
  <si>
    <r>
      <rPr>
        <b/>
        <sz val="10"/>
        <color theme="1"/>
        <rFont val="Calibri"/>
        <family val="2"/>
        <scheme val="minor"/>
      </rPr>
      <t>Wages 1st, 3rd and 4th Quarters after Exit Quarter</t>
    </r>
    <r>
      <rPr>
        <sz val="10"/>
        <color theme="1"/>
        <rFont val="Calibri"/>
        <family val="2"/>
        <scheme val="minor"/>
      </rPr>
      <t xml:space="preserve">
1703, 1705, 1706
Services window, Empl Outcomes tab</t>
    </r>
  </si>
  <si>
    <t xml:space="preserve">Customers with an SSN in OSOS will have wages entered administratively by a match with wage record data. Because wage record data is not immediately available, it is important to enter employment outcomes as they occur to ensure positive wage-based outcomes.  Entering this information is also pertinent if a customer indicates they are self-employed because self-employment wages are not administratively wage-matched.  For customers without an SSN recorded in OSOS, staff must enter manual wages for the participant to count positively in the wage-based outcomes.
</t>
  </si>
  <si>
    <t>Vets</t>
  </si>
  <si>
    <r>
      <rPr>
        <b/>
        <sz val="10"/>
        <color theme="1"/>
        <rFont val="Calibri"/>
        <family val="2"/>
        <scheme val="minor"/>
      </rPr>
      <t>Wages 2nd Quarter after Exit Quarter</t>
    </r>
    <r>
      <rPr>
        <sz val="10"/>
        <color theme="1"/>
        <rFont val="Calibri"/>
        <family val="2"/>
        <scheme val="minor"/>
      </rPr>
      <t xml:space="preserve">
1704
Services window, Empl Outcomes tab</t>
    </r>
  </si>
  <si>
    <t xml:space="preserve">• UI wage data match/administrative wage match such as the National Directory of New Hires
• Follow-up survey from program participants
• Paycheck stubs, tax records, W-2 form
• Quarterly tax payment forms (such as IRS Form 941)
• Document from employer on company letterhead attesting to an individual's employment status and earnings
• Self-employment worksheets signed and attested to by program participants
• Detailed case notes verified by employer and signed by the counselor    
</t>
  </si>
  <si>
    <r>
      <rPr>
        <b/>
        <sz val="10"/>
        <color theme="1"/>
        <rFont val="Calibri"/>
        <family val="2"/>
        <scheme val="minor"/>
      </rPr>
      <t>Type of Recognized Credential</t>
    </r>
    <r>
      <rPr>
        <sz val="10"/>
        <color theme="1"/>
        <rFont val="Calibri"/>
        <family val="2"/>
        <scheme val="minor"/>
      </rPr>
      <t xml:space="preserve">
1800, 1802, 1804
Services window, Trng Outcomes tab, Type</t>
    </r>
  </si>
  <si>
    <t xml:space="preserve">Record the type of recognized diploma, degree, or a credential consisting of an industry-recognized certificate or certification, a certificate of completion of a Registered Apprenticeship, a license recognized by the State involved or Federal Government, or an associate or baccalaureate degree attained by the participant who received education or training services. Complete the remaining required fields on the Trng Outcomes tab.
NOTE: Diplomas, degrees, licenses or certificates must be attained either during participation or within one (1) year of exit. This data element applies to both the Credential Rate indicator and the Measurable Skills Gain indicator  for all programs.
</t>
  </si>
  <si>
    <t>• Cross match
• Case notes documenting information obtained from education or training provider
• Follow-up survey from program participants
• Copy of credential
• Copy of school record</t>
  </si>
  <si>
    <r>
      <rPr>
        <b/>
        <sz val="10"/>
        <color theme="1"/>
        <rFont val="Calibri"/>
        <family val="2"/>
        <scheme val="minor"/>
      </rPr>
      <t>Date Attained Recognized Credential</t>
    </r>
    <r>
      <rPr>
        <sz val="10"/>
        <color theme="1"/>
        <rFont val="Calibri"/>
        <family val="2"/>
        <scheme val="minor"/>
      </rPr>
      <t xml:space="preserve">
1801, 1803, 1805
Services window, Trng Outcomes tab, Completion Date</t>
    </r>
  </si>
  <si>
    <t>Record the date on which the participant attained a recognized credential.  Select the appropriate Attainment status from the drop-down list.</t>
  </si>
  <si>
    <r>
      <rPr>
        <b/>
        <sz val="10"/>
        <rFont val="Calibri"/>
        <family val="2"/>
        <scheme val="minor"/>
      </rPr>
      <t>Date of Measurable Skills Gain (MSG) - Educational Functioning Level (EFL)</t>
    </r>
    <r>
      <rPr>
        <sz val="10"/>
        <rFont val="Calibri"/>
        <family val="2"/>
        <scheme val="minor"/>
      </rPr>
      <t xml:space="preserve">
1806
Services window, Trng Outcomes tab, Add Outcome button</t>
    </r>
  </si>
  <si>
    <t xml:space="preserve">Record the most recent date the participant who received instruction below the postsecondary education level achieved at least one (1) EFL.  EFL  gain may be documented in one of three ways: 1) by comparing a participant’s initial EFL as measured by a pre-test with the participant’s EFL as measured by a participant’s post-test; or 2) for States that offer secondary school programs that lead to a secondary school diploma or its recognized equivalent, an EFL gain may be measured through the awarding of credits or Carnegie units: or 3) States may report an EFL gain for participants who exit the program and enroll in postsecondary education or training during the program year.
</t>
  </si>
  <si>
    <t>• Pre- and post-test results measuring EFL gain
• Adult High School transcript showing EFL gain through the awarding of credits or Carnegie units
• Postsecondary education or training enrollment determined through data match, survey documentation, or program notes</t>
  </si>
  <si>
    <r>
      <rPr>
        <b/>
        <sz val="10"/>
        <color theme="1"/>
        <rFont val="Calibri"/>
        <family val="2"/>
        <scheme val="minor"/>
      </rPr>
      <t>Date of Most Recent Measurable Skills Gain (MSG) Postsecondary Transcript/Report Card</t>
    </r>
    <r>
      <rPr>
        <sz val="10"/>
        <color theme="1"/>
        <rFont val="Calibri"/>
        <family val="2"/>
        <scheme val="minor"/>
      </rPr>
      <t xml:space="preserve">
1807
Services window, Trng Outcomes tab, Add Outcome button</t>
    </r>
  </si>
  <si>
    <t xml:space="preserve">Record the most recent date of the participant’s transcript or report card for postsecondary education who complete a minimum of 12 hours per semester, or for part time students a total of at least 12 credit hours over the course of two completed semesters during the same 12 month period, that shows a participant is meeting the State unit's academic standards.
</t>
  </si>
  <si>
    <t>• Transcript
• Report card</t>
  </si>
  <si>
    <r>
      <rPr>
        <b/>
        <sz val="10"/>
        <color theme="1"/>
        <rFont val="Calibri"/>
        <family val="2"/>
        <scheme val="minor"/>
      </rPr>
      <t>Date of Most Recent Measurable Skills Gain (MSG) Secondary Transcript or Report Card</t>
    </r>
    <r>
      <rPr>
        <sz val="10"/>
        <color theme="1"/>
        <rFont val="Calibri"/>
        <family val="2"/>
        <scheme val="minor"/>
      </rPr>
      <t xml:space="preserve">
1808
Services window, Trng Outcomes tab, Add Outcome button</t>
    </r>
  </si>
  <si>
    <t xml:space="preserve">Record the most recent date of the participant’s transcript or report card for secondary education for one semester that shows a participant is meeting the State unit's academic standards.
</t>
  </si>
  <si>
    <r>
      <rPr>
        <b/>
        <sz val="10"/>
        <rFont val="Calibri"/>
        <family val="2"/>
        <scheme val="minor"/>
      </rPr>
      <t xml:space="preserve">Date of Most Recent Measurable Skills Gain (MSG) Training Milestone </t>
    </r>
    <r>
      <rPr>
        <sz val="10"/>
        <rFont val="Calibri"/>
        <family val="2"/>
        <scheme val="minor"/>
      </rPr>
      <t xml:space="preserve">
1809
Services window, Empl or Trng Outcomes tab, Add Outcome button</t>
    </r>
  </si>
  <si>
    <t xml:space="preserve">Record the most recent date that the participant had a satisfactory or better progress report towards established milestones from an employer/training provider who is providing training (e.g., completion of on-the-job training (OJT), completion of one year of a Registered Apprenticeship program, etc.).  If the skill gain relates to an OJT, it must be recorded in the Trng Outcomes tab.  If the skill gain relates to an apprenticeship, it must be entered in the Empl Outcomes tab.
</t>
  </si>
  <si>
    <t>• Documentation of a skill gained through OJT or Registered Apprenticeship
• Contract and/or evaluation from employer or training provider documenting a skill gain
• Progress report from employer documenting a skill gain</t>
  </si>
  <si>
    <r>
      <rPr>
        <b/>
        <sz val="10"/>
        <rFont val="Calibri"/>
        <family val="2"/>
        <scheme val="minor"/>
      </rPr>
      <t>Date of Most Recent Measurable Skills Gain (MSG) Skills Progression</t>
    </r>
    <r>
      <rPr>
        <sz val="10"/>
        <rFont val="Calibri"/>
        <family val="2"/>
        <scheme val="minor"/>
      </rPr>
      <t xml:space="preserve"> 1810
Services window, Empl or Trng  Outcomes tab, Add Outcome button</t>
    </r>
  </si>
  <si>
    <t xml:space="preserve">Record the most recent date the participant successfully completed an exam that is required for a particular occupation, or progress in attaining technical or occupational skills as evidenced by trade-related benchmarks such as knowledge-based exams.
</t>
  </si>
  <si>
    <t>• Results of knowledge-based exam or certification of completion
• Documentation demonstrating progress in attaining technical or occupational skills through an exam or benchmark attainment
• Documentation from training provider or employer
• Copy of a credential that is required for a particular occupation and only is earned after the passage of an exam</t>
  </si>
  <si>
    <r>
      <rPr>
        <b/>
        <sz val="10"/>
        <rFont val="Calibri"/>
        <family val="2"/>
        <scheme val="minor"/>
      </rPr>
      <t>Date Enrolled During Program Participation in an Education or Training Program Leading to a Recognized Postsecondary Credential or Employment</t>
    </r>
    <r>
      <rPr>
        <sz val="10"/>
        <rFont val="Calibri"/>
        <family val="2"/>
        <scheme val="minor"/>
      </rPr>
      <t xml:space="preserve">
1811
Services window, Trng Outcomes tab
</t>
    </r>
  </si>
  <si>
    <t>Enter training details on the Trng Outcomes tab for participants who were enrolled during program participation in an education or training program that leads to a recognized postsecondary credential, including a secondary education program, or training program that leads to employment as defined by the core program in which the participant participates.  This can include participants who were already enrolled in education or training at the time of program entry or became enrolled in education or training at any point while participating in the program. If the participant was enrolled in postsecondary education at program entry, the date in this field should be the date of program entry. This includes, but is not limited to, participation in Job Corps or YouthBuild or Adult Education or secondary education programs.
Note: This data element applies to the Measurable Skills Gain (MSG) indicator, and specifically will be utilized to calculate the denominator. It encompasses all education and training program enrollment.</t>
  </si>
  <si>
    <t xml:space="preserve">• Copy of enrollment record
• School records
• Transcript or report card
• Cross match 
• Case notes
</t>
  </si>
  <si>
    <r>
      <rPr>
        <b/>
        <sz val="10"/>
        <rFont val="Calibri"/>
        <family val="2"/>
        <scheme val="minor"/>
      </rPr>
      <t>Date Completed, During Program Participation, an Education or Training Program Leading to a Recognized Postsecondary Credential or Employment</t>
    </r>
    <r>
      <rPr>
        <sz val="10"/>
        <rFont val="Calibri"/>
        <family val="2"/>
        <scheme val="minor"/>
      </rPr>
      <t xml:space="preserve">
1813
Services window, Empl or Trng Outcomes tab</t>
    </r>
  </si>
  <si>
    <t xml:space="preserve">Enter the date the participant completes, during program participation, an education or training program that leads to a recognized postsecondary credential, including a secondary education program, or training program that leads to employment as defined by the core program in which the participant participates. This can include participants who were either already enrolled in education or training at any point while participating in the program. If the participant was enrolled in postsecondary education at program entry, the date in this field should be after the date of program entry.  This includes, but is not limited to, participants in Job Corps, YouthBuild, a Registered Apprenticeship program, Adult Education or secondary education programs.
Note: This data element applies to the Measurable Skills Gain (MSG) indicator, and specifically will be utilized to calculate the denominator.  It encompasses all education and training program enrollment.
</t>
  </si>
  <si>
    <r>
      <t xml:space="preserve">• Cross-match 
• Copy of diploma, credential or degree awarded by educational institution
• Applicable records from education institution (GED certificate, diploma, transcripts, report card, or school documentation)
• Signed file documentation with information obtained from education or training provider
</t>
    </r>
    <r>
      <rPr>
        <sz val="10"/>
        <rFont val="Calibri"/>
        <family val="2"/>
        <scheme val="minor"/>
      </rPr>
      <t xml:space="preserve">• Case notes   
• Self-Attestation   </t>
    </r>
  </si>
  <si>
    <r>
      <rPr>
        <b/>
        <sz val="10"/>
        <rFont val="Calibri"/>
        <family val="2"/>
        <scheme val="minor"/>
      </rPr>
      <t xml:space="preserve">Youth 2nd &amp; 4th Quarter Placement </t>
    </r>
    <r>
      <rPr>
        <sz val="10"/>
        <rFont val="Calibri"/>
        <family val="2"/>
        <scheme val="minor"/>
      </rPr>
      <t>(Occupational Skills Training)
1900, 1901
Services window, Trng Outcomes tab and Services tab</t>
    </r>
  </si>
  <si>
    <t>Participation in Occupational Skills Training must be documented in the Services tab and the Training Outcomes tab.</t>
  </si>
  <si>
    <t xml:space="preserve">• Cross-match
• Copy of registration record
• School records
• Transcript or report card
• Vendor/training provider training documentation
• Case notes  </t>
  </si>
  <si>
    <t>Youth Service Types and Outcomes: Changes in OSOS</t>
  </si>
  <si>
    <r>
      <rPr>
        <b/>
        <sz val="10"/>
        <color theme="1"/>
        <rFont val="Calibri"/>
        <family val="2"/>
        <scheme val="minor"/>
      </rPr>
      <t>Date of Completion of NDWG Services</t>
    </r>
    <r>
      <rPr>
        <sz val="10"/>
        <color theme="1"/>
        <rFont val="Calibri"/>
        <family val="2"/>
        <scheme val="minor"/>
      </rPr>
      <t xml:space="preserve">
2001
</t>
    </r>
    <r>
      <rPr>
        <sz val="10"/>
        <rFont val="Calibri"/>
        <family val="2"/>
        <scheme val="minor"/>
      </rPr>
      <t>Services window, services tab, Detail box, Actual End Date</t>
    </r>
  </si>
  <si>
    <t>Record the date the participant received their last service in the NDWG program.</t>
  </si>
  <si>
    <t>• Cross-match between State MIS database and attendance sheets or records
• Vendor training records with follow-up cross-match to State MIS database
• Case notes with follow-up cross-match to State MIS database</t>
  </si>
  <si>
    <t>yes with cross match</t>
  </si>
  <si>
    <t>yes except for 'case notes with follow-up cross-match to State MIS database'</t>
  </si>
  <si>
    <r>
      <rPr>
        <b/>
        <sz val="10"/>
        <color theme="1"/>
        <rFont val="Calibri"/>
        <family val="2"/>
        <scheme val="minor"/>
      </rPr>
      <t>Employed at Completion of NDWG Services</t>
    </r>
    <r>
      <rPr>
        <sz val="10"/>
        <color theme="1"/>
        <rFont val="Calibri"/>
        <family val="2"/>
        <scheme val="minor"/>
      </rPr>
      <t xml:space="preserve">
2002
</t>
    </r>
    <r>
      <rPr>
        <sz val="10"/>
        <rFont val="Calibri"/>
        <family val="2"/>
        <scheme val="minor"/>
      </rPr>
      <t>Services window, Empl Outcomes tab</t>
    </r>
  </si>
  <si>
    <t xml:space="preserve">Complete at least the required fields on the Empl Outcomes tab if the participant is employed at completion of participation in services under an NDW Grant (NDWG). </t>
  </si>
  <si>
    <t xml:space="preserve">• UI wage data match/administrative wage match, such as the National Directory of New Hires
• Follow-up survey from program participants
• Detailed case notes verified by employer and signed by the counselor
• Pay check stubs, tax records, W2 form
• Quarterly tax payment forms, such as IRS form 941
• Signed document from employer on company letterhead attesting to an individual's employment status and earnings
• Self-employment worksheets signed and attested to by program participants
</t>
  </si>
  <si>
    <r>
      <t xml:space="preserve">Received Services through a Disaster Recovery Dislocated Worker Grant
</t>
    </r>
    <r>
      <rPr>
        <sz val="10"/>
        <rFont val="Calibri"/>
        <family val="2"/>
        <scheme val="minor"/>
      </rPr>
      <t>2004
Services window, Services tab</t>
    </r>
  </si>
  <si>
    <t xml:space="preserve">Indicate (1) if the participant received disaster relief employment only under a Disaster Recovery DWG, and received no other services under a Disaster Recovery DWG; (2) if the participant received disaster relief employment and received Employment and Training services (Career and Training services) under a Disaster Recovery DWG; or (3) if the participant received Employment and Training services (Career and Training services) only under a Disaster DWG, and did not receive disaster relief employment under a Disaster Recovery DWG.
</t>
  </si>
  <si>
    <t>• UI wage data match/administrative wage match, such as the National Directory of New Hires
• Follow-up survey from program participants
• Pay check stubs, tax records, W2 form
• Quarterly tax payment forms, such as a IRS form 941
• Signed document from employer on company letterhead attesting to an individual’s employment status and earnings
• Self-employment worksheets signed and attested to by program participants
• Detailed case notes verified by employer and signed by the counselor
• State MIS database
• Grantee Electronic MIS Records</t>
  </si>
  <si>
    <r>
      <t xml:space="preserve">Level 1: Service Definitions OSOS Activities
</t>
    </r>
    <r>
      <rPr>
        <sz val="10"/>
        <rFont val="Calibri"/>
        <family val="2"/>
        <scheme val="minor"/>
      </rPr>
      <t xml:space="preserve">Also see OSOS Guides page on NYSDOL website for program-specific guides </t>
    </r>
  </si>
  <si>
    <t>No for State MIS database, Grantee Electronic MIS Records, Detailed Case notes verified by employer and signed by the counselor, administrative wage match but yes for everything else</t>
  </si>
  <si>
    <r>
      <rPr>
        <b/>
        <sz val="10"/>
        <color theme="1"/>
        <rFont val="Calibri"/>
        <family val="2"/>
        <scheme val="minor"/>
      </rPr>
      <t>Social Security Number (SSN)</t>
    </r>
    <r>
      <rPr>
        <sz val="10"/>
        <color theme="1"/>
        <rFont val="Calibri"/>
        <family val="2"/>
        <scheme val="minor"/>
      </rPr>
      <t xml:space="preserve">
2700
Customer Detail, Gen Info tab</t>
    </r>
  </si>
  <si>
    <r>
      <t xml:space="preserve">Verify and record Social Security Number (SSN) for NDWG and JVSG participants.  NDWG and JVSG participants who have already had their SSN verified through the UI system do not need to produce additional source documentation.  If SSN is not verified in the UI system, a copy of the allowable proof must be produced by the NDWG and JVSG participant but not retained.                                                                                                                                                                                       
For all other program participants, while not required, recording of SSN is strongly recommended  to support employment performance outcomes and reduce duplicate accounts.  Source documentation is not required to be produced by the participant or retained for these other program participants.
</t>
    </r>
    <r>
      <rPr>
        <sz val="10"/>
        <color rgb="FFFF0000"/>
        <rFont val="Calibri"/>
        <family val="2"/>
        <scheme val="minor"/>
      </rPr>
      <t xml:space="preserve">
</t>
    </r>
  </si>
  <si>
    <r>
      <t>• Social Security card</t>
    </r>
    <r>
      <rPr>
        <strike/>
        <sz val="10"/>
        <color theme="1"/>
        <rFont val="Calibri"/>
        <family val="2"/>
        <scheme val="minor"/>
      </rPr>
      <t xml:space="preserve">
</t>
    </r>
    <r>
      <rPr>
        <sz val="10"/>
        <color theme="1"/>
        <rFont val="Calibri"/>
        <family val="2"/>
        <scheme val="minor"/>
      </rPr>
      <t>• Other federal or state ID with SSN</t>
    </r>
  </si>
  <si>
    <t>Do not delete these rows (used for drop-down list)</t>
  </si>
  <si>
    <t>UI</t>
  </si>
  <si>
    <t>DMV match</t>
  </si>
  <si>
    <t>Driver's license</t>
  </si>
  <si>
    <t>Birth certificate</t>
  </si>
  <si>
    <t>Baptismal record</t>
  </si>
  <si>
    <t>DD 214</t>
  </si>
  <si>
    <t>Report of transfer or discharge paper</t>
  </si>
  <si>
    <t>Federal, state, local or tribal identification card</t>
  </si>
  <si>
    <t>Passport</t>
  </si>
  <si>
    <t>Hospital record of birth</t>
  </si>
  <si>
    <t>Public Assistance/Social Services records</t>
  </si>
  <si>
    <t>School records or school ID card</t>
  </si>
  <si>
    <t>Work permit</t>
  </si>
  <si>
    <t>Family bible</t>
  </si>
  <si>
    <t>Justice system records</t>
  </si>
  <si>
    <t>Selective Service registration</t>
  </si>
  <si>
    <t>Signed letter from parent or guardian</t>
  </si>
  <si>
    <t>Medical records</t>
  </si>
  <si>
    <t>Self-attestation</t>
  </si>
  <si>
    <t>Types of Source Documentation</t>
  </si>
  <si>
    <t>For most data elements, the validation guidelines provide multiple forms of acceptable source documentation. 
If multiple sources conflict, the most authoritative source should be used to determine if the data element is valid and accurate.</t>
  </si>
  <si>
    <t xml:space="preserve">Comments should be added to a customer record for each interaction you have with a customer. You will find it helpful to record good comments in the appropriate Management Information System (MIS) for tracking a customer’s progress at each point in their employment services process. Since multiple agencies and staff members may be working with the same customer, it is essential to write thoughtful case notes that provide a thorough and objective overview of the customer that everyone can reference and utilize.  Comments should follow the SENSE guidelines provided on the NYSDOL website. </t>
  </si>
  <si>
    <r>
      <rPr>
        <b/>
        <sz val="13"/>
        <color theme="1"/>
        <rFont val="Calibri"/>
        <family val="2"/>
        <scheme val="minor"/>
      </rPr>
      <t>Case notes</t>
    </r>
    <r>
      <rPr>
        <sz val="13"/>
        <color theme="1"/>
        <rFont val="Calibri"/>
        <family val="2"/>
        <scheme val="minor"/>
      </rPr>
      <t xml:space="preserve"> refers to either paper or electronic statements by staff that identify, at a minimum, the following:  (1) the participant's status for a specific data element; (2) the date on which the information was obtained; and (3) the name of the staff who obtained the information.
When case notes is the source documentation method used, a copy of the source document does not have to be retained.
</t>
    </r>
    <r>
      <rPr>
        <u/>
        <sz val="13"/>
        <color theme="1"/>
        <rFont val="Calibri"/>
        <family val="2"/>
        <scheme val="minor"/>
      </rPr>
      <t>When case notes is used in the One-Stop Operating System (OSOS)</t>
    </r>
    <r>
      <rPr>
        <sz val="13"/>
        <color theme="1"/>
        <rFont val="Calibri"/>
        <family val="2"/>
        <scheme val="minor"/>
      </rPr>
      <t xml:space="preserve">, the statement is entered on the Comments tab of the Customer Detail window.  The staff's name and the date appear automatically when a comment is entered.  If the date the information was obtained is not the date the comment is entered, the date the information was obtained must be stated in the comment.  </t>
    </r>
    <r>
      <rPr>
        <u/>
        <sz val="13"/>
        <color theme="1"/>
        <rFont val="Calibri"/>
        <family val="2"/>
        <scheme val="minor"/>
      </rPr>
      <t>When case notes is used in a file</t>
    </r>
    <r>
      <rPr>
        <sz val="13"/>
        <color theme="1"/>
        <rFont val="Calibri"/>
        <family val="2"/>
        <scheme val="minor"/>
      </rPr>
      <t xml:space="preserve">, the statement must include all three components listed above.
Example of a case notes OSOS comment: </t>
    </r>
    <r>
      <rPr>
        <i/>
        <sz val="13"/>
        <color theme="1"/>
        <rFont val="Calibri"/>
        <family val="2"/>
        <scheme val="minor"/>
      </rPr>
      <t>Youth disclosed she is pregnant.</t>
    </r>
    <r>
      <rPr>
        <sz val="13"/>
        <color theme="1"/>
        <rFont val="Calibri"/>
        <family val="2"/>
        <scheme val="minor"/>
      </rPr>
      <t xml:space="preserve">
Example of a case notes OSOS comment when the information was obtained on a different day than when the comment was entered in OSOS: </t>
    </r>
    <r>
      <rPr>
        <i/>
        <sz val="13"/>
        <color theme="1"/>
        <rFont val="Calibri"/>
        <family val="2"/>
        <scheme val="minor"/>
      </rPr>
      <t>Youth disclosed on 10/28/22 that she is pregnant.</t>
    </r>
    <r>
      <rPr>
        <sz val="13"/>
        <color theme="1"/>
        <rFont val="Calibri"/>
        <family val="2"/>
        <scheme val="minor"/>
      </rPr>
      <t xml:space="preserve">
Example of a case notes comment in a file: </t>
    </r>
    <r>
      <rPr>
        <i/>
        <sz val="13"/>
        <color theme="1"/>
        <rFont val="Calibri"/>
        <family val="2"/>
        <scheme val="minor"/>
      </rPr>
      <t>Youth disclosed on 10/28/22 that she is pregnant.  (staff name).</t>
    </r>
    <r>
      <rPr>
        <sz val="13"/>
        <color theme="1"/>
        <rFont val="Calibri"/>
        <family val="2"/>
        <scheme val="minor"/>
      </rPr>
      <t xml:space="preserve">  
When a case notes comment is entered in a file, a comment must also be entered in OSOS indicating the existence of the notation.  For example: See physical file for pregnancy DEV.</t>
    </r>
  </si>
  <si>
    <r>
      <t xml:space="preserve">A </t>
    </r>
    <r>
      <rPr>
        <b/>
        <sz val="13"/>
        <rFont val="Calibri"/>
        <family val="2"/>
        <scheme val="minor"/>
      </rPr>
      <t>cross-match</t>
    </r>
    <r>
      <rPr>
        <sz val="13"/>
        <rFont val="Calibri"/>
        <family val="2"/>
        <scheme val="minor"/>
      </rPr>
      <t xml:space="preserve"> requires staff to identify detailed evidence that confirms the data element in a secondary database.  Staff must also confirm supporting information such as dates of participation and services rendered.  An example of cross-match is verifying Date of Birth (DOB) through the Department of Motor Vehicles (DMV).
A </t>
    </r>
    <r>
      <rPr>
        <b/>
        <sz val="13"/>
        <rFont val="Calibri"/>
        <family val="2"/>
        <scheme val="minor"/>
      </rPr>
      <t>cross-match to State MIS database</t>
    </r>
    <r>
      <rPr>
        <sz val="13"/>
        <rFont val="Calibri"/>
        <family val="2"/>
        <scheme val="minor"/>
      </rPr>
      <t xml:space="preserve"> refers to information stored in a State database (such as OSOS) that supports an element. An example is Unemployment Compensation (Unemployment Insurance) eligibility.</t>
    </r>
  </si>
  <si>
    <r>
      <rPr>
        <b/>
        <sz val="13"/>
        <rFont val="Calibri"/>
        <family val="2"/>
        <scheme val="minor"/>
      </rPr>
      <t>Electronic records</t>
    </r>
    <r>
      <rPr>
        <sz val="13"/>
        <rFont val="Calibri"/>
        <family val="2"/>
        <scheme val="minor"/>
      </rPr>
      <t xml:space="preserve"> may include (1) participant source documents maintained in a State MIS (such as OSOS) and (2) participant information entered into a State MIS regarding the specific services received by a participant.  When electronic records is the verification source for services provided, the MIS must contain specific, detailed information that supports the provision of the service.  For example, electronic records is an acceptable source documentation for the date the Individualized Employment Plan (IEP) was created. To be an acceptable source to validate the date of the IEP, in addition to the date of the service, the database must have detailed information about the IEP.  An indicator, such as a checkmark on a computer screen, is not acceptable source documentation in and of itself. </t>
    </r>
  </si>
  <si>
    <t>Self-attestation is a statement written or affirmed by the participant that includes (1) the participant's status; (2) the participant's signature; and (3) the date.  The self-attestation can be written or electronic/digital.  Per TEGL 23-19 C2, "Electronic signatures or a submission from the participant such as an email, text, or unique online survey response is considered an electronic signature or verification; it must be participant generated and traceable to the participant."  Intake and enrollment forms that are signed and dated can also be considered self-attestation.
When self-attestation is the source documentation method used, a copy of the source document must be retained.
Self-attestation should only be used when other verification methods are not practicable.  However, when self-attestation is allowed, the lack of other source documentation beyond self-attestation must not delay or prevent enrollment or the provision of services.</t>
  </si>
  <si>
    <r>
      <rPr>
        <b/>
        <sz val="13"/>
        <rFont val="Calibri"/>
        <family val="2"/>
        <scheme val="minor"/>
      </rPr>
      <t>Survey/Signed Survey</t>
    </r>
    <r>
      <rPr>
        <sz val="13"/>
        <rFont val="Calibri"/>
        <family val="2"/>
        <scheme val="minor"/>
      </rPr>
      <t xml:space="preserve"> is the collection of information from a participant regarding outcomes along with a traditional or electronic signature.  When survey is the source documentation method used, a copy of the source document </t>
    </r>
    <r>
      <rPr>
        <b/>
        <sz val="13"/>
        <rFont val="Calibri"/>
        <family val="2"/>
        <scheme val="minor"/>
      </rPr>
      <t xml:space="preserve">must be retained. </t>
    </r>
    <r>
      <rPr>
        <sz val="13"/>
        <rFont val="Calibri"/>
        <family val="2"/>
        <scheme val="minor"/>
      </rPr>
      <t>The survey must contain all the necessary information to accurately document outcomes in State MIS.</t>
    </r>
  </si>
  <si>
    <t>This query will result in identifying services that are open beyond their Planned End Date.  Services without end dates keep customers Enrolled, which removes them from Performance Measures.  The Local staff will need to review these services to see if an Actual End Date needs to be recorded in OSOS, or if the Planned End Date needs to be adjusted.
If the local area has history of significant Un-Ended services, the results of this query can result in a Finding on the Report Letter, with a Corrective Action of either recording an Actual End Date in OSOS, or updating the Planned End Date as needed.
References:  TA 23-03, TEGL 10-16, Change 1</t>
  </si>
  <si>
    <t>Select 'Count up Your Services' Report</t>
  </si>
  <si>
    <t>Set Date Range for PY under review</t>
  </si>
  <si>
    <t>Select 'No End Date' toggle under date range</t>
  </si>
  <si>
    <t>Leave all Funding Sources selected</t>
  </si>
  <si>
    <t>Select each Service Type</t>
  </si>
  <si>
    <t>Click 'Submit' to run report</t>
  </si>
  <si>
    <t>Copy report to Excel Workbook</t>
  </si>
  <si>
    <t>Service ID' column can be deleted</t>
  </si>
  <si>
    <t>Select first row and select Data, Filter from menu</t>
  </si>
  <si>
    <t>Using arrow in 'Planned End Date' column, select 'Sort Newest to Oldest'</t>
  </si>
  <si>
    <t>Scan services and delete any service with Planned End Date after month review.  
i.e. if review done in June 2023, can remove services with Planned End Date of 7/1/23 forward.</t>
  </si>
  <si>
    <t>Delete 'SSN' column prior to sharing with LWDA.</t>
  </si>
  <si>
    <t>Once the list is generated, user can filter data by Funding to see if one funding stream has more than others.</t>
  </si>
  <si>
    <t>List can be sorted by staff name to see if some staff have more un-ended services than others.</t>
  </si>
  <si>
    <t xml:space="preserve">User can look at 'Service Type' to see if certain services are more likely to be left open. </t>
  </si>
  <si>
    <t>Comments:</t>
  </si>
  <si>
    <t>Name   </t>
  </si>
  <si>
    <t>Funding   </t>
  </si>
  <si>
    <t>Staff   </t>
  </si>
  <si>
    <t>Service Type   </t>
  </si>
  <si>
    <t>Service   </t>
  </si>
  <si>
    <t>InSchool   </t>
  </si>
  <si>
    <t>Start Date   </t>
  </si>
  <si>
    <t>Planned End Date   </t>
  </si>
  <si>
    <t>Actual End Date   </t>
  </si>
  <si>
    <t>WIOA Dislocated Worker Local</t>
  </si>
  <si>
    <t>Occupational Skills Training</t>
  </si>
  <si>
    <t>Front End Web Development</t>
  </si>
  <si>
    <t>-</t>
  </si>
  <si>
    <t>WIOA Youth Local</t>
  </si>
  <si>
    <t>Follow-up Supportive Services (Youth)</t>
  </si>
  <si>
    <t>Follow up</t>
  </si>
  <si>
    <t>Basic Skills/Life Skills</t>
  </si>
  <si>
    <t>Basic/Life skills training</t>
  </si>
  <si>
    <t>Trade and Economic Transition DWG</t>
  </si>
  <si>
    <t>A Advanced 120</t>
  </si>
  <si>
    <t>Foundation Dental Assisting</t>
  </si>
  <si>
    <t>This query will result in identifying service that were funded with an incorrect funding stream.  Some funding streams are no longer available to a LWDA after a specific date, but staff maybe able to still select that funding stream and incorrectly use it when entering a Service in OSOS.  
The results of this query may result in a Finding on the review letter if the local area is consistently funding services with incorrect funding.
References:  Opioid Crisis NDWG OSOS Guide, ER-NDWG OSOS Guide, TAA OSOS Guide(s), TET NDWG OSOS Guide, 680.120-130, 680.210 - 220</t>
  </si>
  <si>
    <t>Select 'Services Report'</t>
  </si>
  <si>
    <t>Set date range for current Program Year under review</t>
  </si>
  <si>
    <t>Click 'Get Report'</t>
  </si>
  <si>
    <t xml:space="preserve">Review data from 'Table 17' and look for funding that the local area did not have available during review period.  </t>
  </si>
  <si>
    <t xml:space="preserve">If services are reported for incorrect funding stream, click on that funding stream. </t>
  </si>
  <si>
    <t>Copy data on Funding Stream report and paste it in the 'Service Funding' tab of this workbook.</t>
  </si>
  <si>
    <t>Delete SSN data</t>
  </si>
  <si>
    <t>Provide LWDA with remaining data so they can correct the funded service in OSOS</t>
  </si>
  <si>
    <t>Consult with FOTA staff if you are not sure what funding is available in the LWDA.</t>
  </si>
  <si>
    <t>Can click on SSN in the Management Reports to see more details about each customer.</t>
  </si>
  <si>
    <t>Can copy SSN into OSOS and review customer records to determine correct funding.</t>
  </si>
  <si>
    <t>Can copy SSN into OSOS and generate NYOSOS # to provide to local area instead of just a Participant Name.</t>
  </si>
  <si>
    <t>Seeker Service Type   </t>
  </si>
  <si>
    <t>Actual Start Date   </t>
  </si>
  <si>
    <t>Office   </t>
  </si>
  <si>
    <t>Albany</t>
  </si>
  <si>
    <t>Counseling - Individual or Group</t>
  </si>
  <si>
    <t>This query will result in identifying Youth Program Elements that are not set up correctly in OSOS.  Youth Services, other than Occupational Skills Training, must use services that end with (Youth) or (Youth Only).  When services are set up incorrectly they are not accurately captured and result in inaccurate reporting.    
The results of this query may result in a Technical Assistance Observation, with Recommended Action to have LWDA update service offerings.  
Resources: Desk Guide for Provider Module Data Entry and Maintenance, Creating Providers,
Services and Offerings OSOS Guide</t>
  </si>
  <si>
    <t>Set date range for current program year under review</t>
  </si>
  <si>
    <t>Only select 'WIOA Youth Local' funding</t>
  </si>
  <si>
    <t>Select all service types</t>
  </si>
  <si>
    <t xml:space="preserve">You can scan results on Management Report page, or copy and paste into Youth Service Types tab on this workbook.  </t>
  </si>
  <si>
    <t>If copying data over, delete Youth SSN and Names.  They are not needed for this query.</t>
  </si>
  <si>
    <t>Review data to identify any Service Type that does not end with (Youth) or (Youth Only); omit any Occupational Skills Training from the list.</t>
  </si>
  <si>
    <t>Provide LWDA with list of services with incorrect Service Type so that they can adjust the Service Offering in OSOS</t>
  </si>
  <si>
    <t>You may need to discuss with LWDA to assist in determining appropriate Youth Program Type.  For example, if they were using Resume Assistance, this would equate to the LMI Youth Program Type and should be corrected.</t>
  </si>
  <si>
    <t>Once a service offering is updated, that service will be automatically updated for any youth who received it.  Staff do not need to change services for each youth.</t>
  </si>
  <si>
    <t>If you copied data into OSOS, once you choose Filter Data option, you can click on arrow and uncheck any service that ends with (Youth), (Youth Only), and Occupational Skills Training to see if you have any left.  (see example on tab) Those remaining will be the services that need to be corrected.</t>
  </si>
  <si>
    <t>Service Type </t>
  </si>
  <si>
    <t>Assessment Interview, Initial Assessment</t>
  </si>
  <si>
    <t>Youth Initial Assessment</t>
  </si>
  <si>
    <t>Job Search Workshop</t>
  </si>
  <si>
    <t>Resume Preparation Assistance</t>
  </si>
  <si>
    <t>Resume/Application preparation assistan</t>
  </si>
  <si>
    <t>NY000000001</t>
  </si>
  <si>
    <t>This query will assist in identifying if Adult, DW, TAA, NDWG services were provided with the incorrect Service Type selected in OSOS when the service was entered.  
The results of this query may result in a Technical Assistance Observation, with Recommended Action to have LWDA review and correct data entry, policies, procedures, and/or training for staff doing OSOS data entry. 
Resources: TA 06-16.2, ETPL OSOS Guide</t>
  </si>
  <si>
    <t>Select 'Count up Your Services' report</t>
  </si>
  <si>
    <t>Set date range for current PY under review</t>
  </si>
  <si>
    <t>Select Adult, Dislocated Worker, TAA, and any NDWG funds currently available to the LWDA</t>
  </si>
  <si>
    <t>Select Intensive, ITA-Training, Non-ITA Training, Youth Services and Follow-Up</t>
  </si>
  <si>
    <t>Can scan data on Management Reports, or copy and paste into AD DW Service Tab</t>
  </si>
  <si>
    <t>Look for mismatched Service Type and Service names.  Example:  Service Type is ITA Training, but Service is Individual Employment Plan</t>
  </si>
  <si>
    <t xml:space="preserve">Will also assist in identifying services funded with incorrect funding, if NDWG customer.  See example on Ad DW Service Tab.
The results of this query may result in a Technical Assistance Observation, with Recommended Action to have LWDA to review service data entry, policies, procedures, contractor performance, or training for staff doing OSOS data entry. </t>
  </si>
  <si>
    <t xml:space="preserve">Discuss any errors noted with LWDA and advise to update funding and/or Service type.  </t>
  </si>
  <si>
    <t>Delete Service ID and SSN columns if sharing with LWDA.</t>
  </si>
  <si>
    <t>If reviewing a large area, can run report multiple times for different funding types, or service types to make each query review smaller.</t>
  </si>
  <si>
    <t xml:space="preserve">Can copy SSN into OSOS to generate NYOSOS # to provide to LWDA instead of customer name.  </t>
  </si>
  <si>
    <t>In School   </t>
  </si>
  <si>
    <t>WIOA Adult Local</t>
  </si>
  <si>
    <t>Assessment - Comprehensive and Specialized Skill Level and Service Needs Assess</t>
  </si>
  <si>
    <t>TETDWG- Comp Assessment</t>
  </si>
  <si>
    <t>Eligiblity Criteria B</t>
  </si>
  <si>
    <t>Eligiblity Criteria C</t>
  </si>
  <si>
    <t>Eligiblity Criteria D</t>
  </si>
  <si>
    <t>Pregant/Parenting</t>
  </si>
  <si>
    <t>SNAP/Food Stamps/SSI or Other Income-Based Public Assistance</t>
  </si>
  <si>
    <t>Secondary School or Less (K-12)</t>
  </si>
  <si>
    <t>Youth with a Disability</t>
  </si>
  <si>
    <t>Member of a family that does not exceed Poverty Line or 70% LLSIL</t>
  </si>
  <si>
    <t>Post-Secondary School</t>
  </si>
  <si>
    <t>Homeless/Runaway/Foster Care</t>
  </si>
  <si>
    <t>In School, Alternative School</t>
  </si>
  <si>
    <t>Foster Care</t>
  </si>
  <si>
    <t>Free/Reduced Price Lunch</t>
  </si>
  <si>
    <t>Youth with a disabilty whose own income meets the income requirement but the family income does not</t>
  </si>
  <si>
    <t>High Poverty Area</t>
  </si>
  <si>
    <t>Enrolled under 5% Exception</t>
  </si>
  <si>
    <t>Resides in High Poverty Area</t>
  </si>
  <si>
    <t xml:space="preserve">Category 1 – DW  </t>
  </si>
  <si>
    <t xml:space="preserve">Category 2 – DW mass layoff or closure </t>
  </si>
  <si>
    <t xml:space="preserve">Category 3 – DW self-employed  </t>
  </si>
  <si>
    <t>Category 4 – DW displaced homemaker</t>
  </si>
  <si>
    <t>Category 5 – DW dislocated due to foreign trade</t>
  </si>
  <si>
    <t xml:space="preserve">Category 6 – DW spouse of a member of the Armed Forces </t>
  </si>
  <si>
    <t xml:space="preserve"> Office</t>
  </si>
  <si>
    <t xml:space="preserve"> OSOS ID</t>
  </si>
  <si>
    <t xml:space="preserve"> Seeker Name</t>
  </si>
  <si>
    <t xml:space="preserve"> NUMERATOR</t>
  </si>
  <si>
    <t xml:space="preserve"> Registration Date</t>
  </si>
  <si>
    <t xml:space="preserve"> Exit Date</t>
  </si>
  <si>
    <t xml:space="preserve"> Date of First Individualized Career Service</t>
  </si>
  <si>
    <t xml:space="preserve"> Date Entered Training #1</t>
  </si>
  <si>
    <t/>
  </si>
  <si>
    <t xml:space="preserve"> Case Manager</t>
  </si>
  <si>
    <t>Adult, DW &amp;, TAA</t>
  </si>
  <si>
    <t xml:space="preserve">Select the dropdown arrow in the 'Exit Date' column and select 'Newest to Oldest'.  This will sort the data with the most recent Exit dates at the top.  </t>
  </si>
  <si>
    <t xml:space="preserve">Select the dropdown arrow in the 'Numerator' column and unselect the box with the '1'; so only the box with the '0' has a check mark.  
This will give you the customers who were reported without one of the priority categories.  </t>
  </si>
  <si>
    <t xml:space="preserve">Add the 'Filter' function to column title row by highlighting the first row and then select the 'Filter' option from the 'Data' toolbar in Excel.  This should add drop down arrows to each column in the worksheet.  </t>
  </si>
  <si>
    <t xml:space="preserve">Select customers with a 'Zero' in the 'No HS Diploma or Equiv.' column.  These are customers with no reported education level and might be Basic Skills Deficient. </t>
  </si>
  <si>
    <t xml:space="preserve">Review customer comments to see if staff noted customer had one of the priority categories, but failed to update OSOS; or updated OSOS after the first service / actvity was recorded. </t>
  </si>
  <si>
    <t>Review customer Disability status and Work History reported for the enrollment - Adult customers enrolled with a disability can by use their own income when determining low-income status.</t>
  </si>
  <si>
    <t>Review all the Tabs on the WIOA Adult Priority of Service Quarterly Report Excel file for information on APoS data entry.</t>
  </si>
  <si>
    <t>NYOSOS #</t>
  </si>
  <si>
    <t xml:space="preserve">Identify by NYOSOS# the customers selected in your sample and provide a summary of observations from your OSOS review.  These are summarized on the Report Guide (Word Document) </t>
  </si>
  <si>
    <t>Was OSOS data entry supported by Comments?</t>
  </si>
  <si>
    <t>Did customer have a unrepored APoS category?</t>
  </si>
  <si>
    <t>Did you find demographic data was entered before 1st Service/Activity?</t>
  </si>
  <si>
    <t>This analysis will assist in identifying the Adult customers in the last reported program quarter who do not have at least one of the Adult priority of service categories; and scan for possible trends in OSOS data entry that may result in low reporting. 
The result of this analysis may be included as a Finding on the report letter if data entry or documentation errors are identified.  A TAO should be added to the report letter if it is found that staff are not using the ES102 form; or locally approved equivalent.  The ES102 form assists in identifying customers who fall into one of the Adult Priority Populations.  
To comply with WIOA and United States Department of Labor Employment and Training Administration (USDOL ETA) requirements, the New York State Department of Labor (NYSDOL) requires at least 50.1 percent of WIOA Title I Adults receiving individualized career or training services in each Local Workforce Development Area (LWDA) to fall into at least one (1) of the following three (3) priority populations:
i. Recipients of public assistance;
ii. Other low-income individuals (see definition in Attachment A); and
iii. Individuals who are basic skills deficient (see definition in Attachment A), which includes English Language Learners.
Reference:  TEGL 7-20, TA 23-01; WIOA Adult Priority of Service Quarterly Report (Excel File)</t>
  </si>
  <si>
    <r>
      <t xml:space="preserve">Copy the customer list from the WIOA Adult Priority of Service Quarterly Report Excel file into the </t>
    </r>
    <r>
      <rPr>
        <b/>
        <sz val="11"/>
        <rFont val="Calibri"/>
        <family val="2"/>
      </rPr>
      <t>Adult Priority Data</t>
    </r>
    <r>
      <rPr>
        <sz val="11"/>
        <rFont val="Calibri"/>
        <family val="2"/>
      </rPr>
      <t xml:space="preserve"> tab.</t>
    </r>
  </si>
  <si>
    <t>Additional Comments</t>
  </si>
  <si>
    <t>Credential Attainment Date in OSOS Matches Date on Source Document</t>
  </si>
  <si>
    <t>Initial Assessment Activity 
TA 23-06</t>
  </si>
  <si>
    <t>any office</t>
  </si>
  <si>
    <t>NY000000002</t>
  </si>
  <si>
    <t>NY000000003</t>
  </si>
  <si>
    <t>NY000000005</t>
  </si>
  <si>
    <t>xxxx xxxx</t>
  </si>
  <si>
    <t>If ITA training, Provider &amp; Course on ETPL</t>
  </si>
  <si>
    <r>
      <t xml:space="preserve">select from dropdown list
</t>
    </r>
    <r>
      <rPr>
        <i/>
        <u/>
        <sz val="14"/>
        <color theme="1"/>
        <rFont val="Calibri"/>
        <family val="2"/>
        <scheme val="minor"/>
      </rPr>
      <t>If Yes, look for reported Credentials /  MSGs</t>
    </r>
  </si>
  <si>
    <t>xxx xxxxxx</t>
  </si>
  <si>
    <t>NY000000004</t>
  </si>
  <si>
    <t>NOTE - The Required Youth sample size is 5 OSY if there are no ISY, or 3 ISY and 3 OSY to make a total of 6- do not sample 5 ISY and 5 OSY</t>
  </si>
  <si>
    <t xml:space="preserve">Repeat above steps for Dislocated Worker and Youth enrollments. </t>
  </si>
  <si>
    <t xml:space="preserve">Transfer the Percent Change Numbers to the Program Review Guide and finish the analysis on the guide.  </t>
  </si>
  <si>
    <t>PY21</t>
  </si>
  <si>
    <t>PY22</t>
  </si>
  <si>
    <t>PY23</t>
  </si>
  <si>
    <t>Inc/Dec Prior Year</t>
  </si>
  <si>
    <t>Percent Change Prior Year</t>
  </si>
  <si>
    <t>Trend Analysis</t>
  </si>
  <si>
    <t>Enrollment Trend Analysis</t>
  </si>
  <si>
    <t>Service Trend Analysis</t>
  </si>
  <si>
    <t>Review to examine increases / decreases of customers enrolled in WIOA Adult, DW, and Youth funding streams for the 3 most recently completed PYs</t>
  </si>
  <si>
    <t>Review to examine increases / decreases of customer services in WIOA Adult, DW, and Youth funding streams for the 3 most recently completed PYs</t>
  </si>
  <si>
    <t xml:space="preserve">Monitor is looking for extreme changes.  There is no definition of extreme; it will depend on each local area's historical data.  </t>
  </si>
  <si>
    <t xml:space="preserve">It may be helpful to review the amount of funding the local has received in each of the PYs.  You can ask the assigned FOTA rep for assistance if needed. </t>
  </si>
  <si>
    <t>PY18</t>
  </si>
  <si>
    <t>PY19</t>
  </si>
  <si>
    <t>PY20</t>
  </si>
  <si>
    <t>Difference PY 23 to PY18</t>
  </si>
  <si>
    <t>Adults Enrolled</t>
  </si>
  <si>
    <t>Adults in Training</t>
  </si>
  <si>
    <t>DWs Enrolled</t>
  </si>
  <si>
    <t>DWs Trained</t>
  </si>
  <si>
    <t>Youth Enrolled</t>
  </si>
  <si>
    <t>Youth WEX</t>
  </si>
  <si>
    <t>Discuss and comment on up and down trends in enrollment numbers  - are recruitment efforts sufficient?  Are more specialized youth service providers needed?</t>
  </si>
  <si>
    <t>Discuss with local staff and comment on up and down trends in WEX numbers  - what factors are helping or hurting WEX participation?</t>
  </si>
  <si>
    <t xml:space="preserve">Comments:  </t>
  </si>
  <si>
    <t>Discuss with local staff and comment on up and down trends in FU numbers  - what factors are helping or hurting FU services?</t>
  </si>
  <si>
    <t>Youth Follow Up</t>
  </si>
  <si>
    <t>Repeat above steps for the remaining five recent PYs for Adult funded customers.</t>
  </si>
  <si>
    <t>It is important to examine the data for all 6 Pys, especially comparing pre-pandemic year PY 18 customer numbers to the most recent year of PY 23</t>
  </si>
  <si>
    <t>Review the amount of funding the local areas has received in each of the PYs reviewed, and discuss with the assigned FOTA rep.  Reduced or flat funding does help explain service reductions.</t>
  </si>
  <si>
    <t>Required Comments on review of funding with FOTA rep:</t>
  </si>
  <si>
    <t>The small proportion of DWs who receive Title I funded training are also the small proportion of DW customers that are served by local Title I funded staff</t>
  </si>
  <si>
    <t>The proportion of Adults coming into the system via UI and co-enrolled in RESEA has been reduced starting in PY 22.</t>
  </si>
  <si>
    <t xml:space="preserve">DW enrollments have grown starting in PY 22 with NYSDOL's profiling almost all UI customers as RESEA customers, in conjunction with the expansion of NYSDOL's interpretation of DW eligibility in PGL 22-01.  But again the RESEA customers generally are not training customers.   https://dol.ny.gov/system/files/documents/2022/09/pgl-22-01-dw-interpretation-draft-09-21-2022.pdf   </t>
  </si>
  <si>
    <t>Notes:  DW numbers are usually plentiful but they are not heavy users of WIOA services.  Most DWs are enrolled via mandatory UI RESEA services and served by NYSDOL RESEA funded staff for faster reemployment</t>
  </si>
  <si>
    <t>Most DWs are not interested in training because they can find reemployment without first spending weeks / months in training, and many receive remote RESRA services by NYSDOL staff only, without the DW customer physcially visiting a Career Center.</t>
  </si>
  <si>
    <t>Discuss with local staff and comment below on up and down trends in DW training numbers  - is the Title I partner actively working with the NYSDOL staff in the Career Center to ensure that DWs are aware of training availability?  Are more ITA options needed?</t>
  </si>
  <si>
    <t>Discuss with local staff and comment below on up and down trends in Adult training numbers  - are recruitment efforts sufficient?  Are more ITA options needed?</t>
  </si>
  <si>
    <t>Notes:   Adults need to be actively recruited, waiting for walk ins to the Career Center is not enough.  Many Adults have little to no job history and need training to gain employment</t>
  </si>
  <si>
    <t>Notes:  Youth need to be actively recruited, waiting for walk ins to the Career Center is not enough, and Youth must be given a wide range of services to stay engaged</t>
  </si>
  <si>
    <t>Many youth are not yet ready to receive work experience services at the time of enrollment, need to receive other services first to ready them for a work experience.</t>
  </si>
  <si>
    <t>Likewise, DW enrollments have grown starting in PY 22 with NYSDOL's profiling almost all UI customers as RESEA customers, in conjunction with the expansion of NYSDOL's interpretation of DW eligibility in PGL 22-01.  But again the RESEA customers generally are not looking for training.</t>
  </si>
  <si>
    <t>The analysis will primarily be done on the PY23 information, but it is important to examine the data for all 6 PYs</t>
  </si>
  <si>
    <t>6 Year Funding</t>
  </si>
  <si>
    <t xml:space="preserve">Funding levels for the past 6 years for Adult/DW/Youth to be used in trend analysis and discussion with FOTA Representative. </t>
  </si>
  <si>
    <t xml:space="preserve">Local Workforce Development Area </t>
  </si>
  <si>
    <t>LWDA #</t>
  </si>
  <si>
    <t>Source</t>
  </si>
  <si>
    <t>Program Year 2023</t>
  </si>
  <si>
    <t>Change vs Previous Year</t>
  </si>
  <si>
    <t>Adult</t>
  </si>
  <si>
    <t>Dislocated Worker</t>
  </si>
  <si>
    <t>Youth</t>
  </si>
  <si>
    <t>Admin</t>
  </si>
  <si>
    <t>DW transfer to Adult</t>
  </si>
  <si>
    <t>Adult transferred to DW</t>
  </si>
  <si>
    <t>Total</t>
  </si>
  <si>
    <t>Total Adult</t>
  </si>
  <si>
    <t>Total DW</t>
  </si>
  <si>
    <t>Broome-Tioga</t>
  </si>
  <si>
    <t>PY23-4</t>
  </si>
  <si>
    <t>Capital Region (Albany/Rensselaer/Schenectady)</t>
  </si>
  <si>
    <t>PY23-5</t>
  </si>
  <si>
    <t>Cattaraugus-Allegany</t>
  </si>
  <si>
    <t>PY23-3</t>
  </si>
  <si>
    <t>Cayuga-Cortland</t>
  </si>
  <si>
    <t>Chautauqua</t>
  </si>
  <si>
    <t>Chemung, Schuyler, Steuben (CSS)</t>
  </si>
  <si>
    <t>Chenango, Delaware &amp; Ostego (CDO)</t>
  </si>
  <si>
    <t>Columbia-Greene</t>
  </si>
  <si>
    <t>Dutchess</t>
  </si>
  <si>
    <t>Erie</t>
  </si>
  <si>
    <t>Finger Lakes</t>
  </si>
  <si>
    <t>Fulton, Montgomery, Schoharie (FMS)</t>
  </si>
  <si>
    <t>Genesee, Livingston, Orleans, Wyoming (GLOW)</t>
  </si>
  <si>
    <t>Hempstead</t>
  </si>
  <si>
    <t>Herkimer, Madison, Oneida (HMO)</t>
  </si>
  <si>
    <t>Jefferson-Lewis</t>
  </si>
  <si>
    <t>Monroe</t>
  </si>
  <si>
    <t>PY23-6</t>
  </si>
  <si>
    <t>New York City (NYC)</t>
  </si>
  <si>
    <t>Niagara</t>
  </si>
  <si>
    <t>PY23-7</t>
  </si>
  <si>
    <t>North Country</t>
  </si>
  <si>
    <t>Onondaga</t>
  </si>
  <si>
    <t>Orange</t>
  </si>
  <si>
    <t>Oswego</t>
  </si>
  <si>
    <t>Oyster Bay</t>
  </si>
  <si>
    <t xml:space="preserve">Rockland </t>
  </si>
  <si>
    <t>St. Lawrence</t>
  </si>
  <si>
    <t>Suffolk</t>
  </si>
  <si>
    <t>Sullivan</t>
  </si>
  <si>
    <t>SWW</t>
  </si>
  <si>
    <t>Tompkins</t>
  </si>
  <si>
    <t>Ulster</t>
  </si>
  <si>
    <t>Westchester-Putnam</t>
  </si>
  <si>
    <t>Yonkers</t>
  </si>
  <si>
    <t>Program Year 2022</t>
  </si>
  <si>
    <t>PY22-4</t>
  </si>
  <si>
    <t>PY22-3</t>
  </si>
  <si>
    <t>PY22-5</t>
  </si>
  <si>
    <t>PY22-6</t>
  </si>
  <si>
    <t>PY22-5c</t>
  </si>
  <si>
    <t>Program Year 2021</t>
  </si>
  <si>
    <t>PY21-4</t>
  </si>
  <si>
    <t>PY21-3</t>
  </si>
  <si>
    <t>PY21-7</t>
  </si>
  <si>
    <t>PY21-5</t>
  </si>
  <si>
    <t>PY21-6</t>
  </si>
  <si>
    <t>Program Year 2020</t>
  </si>
  <si>
    <t>PY20-4</t>
  </si>
  <si>
    <t>PY20-5</t>
  </si>
  <si>
    <t>PY20-6</t>
  </si>
  <si>
    <t>Program Year 2019</t>
  </si>
  <si>
    <t>PY19-7</t>
  </si>
  <si>
    <t>PY19-4</t>
  </si>
  <si>
    <t>PY19-5</t>
  </si>
  <si>
    <t>PY19-6</t>
  </si>
  <si>
    <t>118116..15</t>
  </si>
  <si>
    <t>Program Year 2018</t>
  </si>
  <si>
    <t>PY18-5</t>
  </si>
  <si>
    <t>PY18-4</t>
  </si>
  <si>
    <t>PY18-6</t>
  </si>
  <si>
    <t>PY18-7</t>
  </si>
  <si>
    <t>Location of NOA's (and archived NOA's)</t>
  </si>
  <si>
    <t>\\dol-smb\dol_shared\DOL0A1FS1\Dews-Data\dews-QA-invest-fiscal\Fiscal Reports\Letters\NOA scanned copies</t>
  </si>
  <si>
    <t>Scan services and delete any service with Planned End Date prior to 7/1/23</t>
  </si>
  <si>
    <t>Access the "WIOA Enroll Trng PY18 PY23" file.  The file includes the New Enrollment data for each LWDA for PY18 to PY23.</t>
  </si>
  <si>
    <t>New Enrollments</t>
  </si>
  <si>
    <t xml:space="preserve">For the LWDA reviewed, locate the WIOA Adult New Enrollment for PY18 and transfer this number to the LWDA Enr Trend Data tab in the corresponding cell.  The cell is highlighted yellow.  The other cells contain formulas that will calculate the increase / decrease and the percent change form PY to PY.  </t>
  </si>
  <si>
    <t>Adult &amp; DW training services:</t>
  </si>
  <si>
    <t>Youth WEX and Follow-Up Services:</t>
  </si>
  <si>
    <t xml:space="preserve">For the LWDA reviewed, locate the number of "Active Customers w/Training" for PY18 for WIOA Adult and transfer this number to the LWDA Service Trend Data tab in the corresponding cell.  The cell is highlighted yellow.  The other cells contain formulas that will calculate the increase / decrease and the percent change form PY to PY.  </t>
  </si>
  <si>
    <t>Active Customers w/ Training</t>
  </si>
  <si>
    <t xml:space="preserve">Repeat above steps for Dislocated Worker customers. </t>
  </si>
  <si>
    <t xml:space="preserve">Transfer increase / decrease and the percent change numbers to the Program Review Guide and finish the analysis on the guide.  </t>
  </si>
  <si>
    <t>Repeat above steps for the remaining five PYs for Adult funded customers.</t>
  </si>
  <si>
    <t xml:space="preserve">For the LWDA reviewed, locate the number of "Active Customers w/ Work Experience" for PY18 for WIOA Youth.  Transfer this number to the LWDA Service Trend Data tab in the corresponding cell in the Youth WEX section.  The cell is highlighted yellow.  The other cells contain formulas that will calculate the increase / decrease and the percent change form PY to PY.  </t>
  </si>
  <si>
    <t xml:space="preserve">Locate the number of 'Active customers w/Follow-Up" for PY18 for WIOA Youth.  Transfer this number to the LWDA Service Trend Data tab in the corresponding cell in the Youth Follow-Up section.  The cell is highlighted yellow.  The other cells contain formulas that will calculate the increase / decrease and the percent change form PY to PY.  </t>
  </si>
  <si>
    <t>Repeat above steps for the remaining five PYs for Youth funded customers.</t>
  </si>
  <si>
    <t>Active Customers w/ Work Experience</t>
  </si>
  <si>
    <t>Active customers w/ Follow-Up</t>
  </si>
  <si>
    <r>
      <t xml:space="preserve">The enrollment trend analysis looks at the percent change in customer enrollments for the last six program years.  The analysis consists of determining the total number of customers enrolled in each of the three main WIOA funding streams: Adult, DW, and Youth.
Monitors will look for extremely low numbers of customers being served or extreme declines in enrollments.  
Monitor </t>
    </r>
    <r>
      <rPr>
        <b/>
        <u/>
        <sz val="12"/>
        <color theme="1"/>
        <rFont val="Calibri"/>
        <family val="2"/>
        <scheme val="minor"/>
      </rPr>
      <t>must</t>
    </r>
    <r>
      <rPr>
        <b/>
        <sz val="12"/>
        <color theme="1"/>
        <rFont val="Calibri"/>
        <family val="2"/>
        <scheme val="minor"/>
      </rPr>
      <t xml:space="preserve"> </t>
    </r>
    <r>
      <rPr>
        <sz val="12"/>
        <color theme="1"/>
        <rFont val="Calibri"/>
        <family val="2"/>
        <scheme val="minor"/>
      </rPr>
      <t xml:space="preserve">share the enrollment data for all 6 PYs (PY18 - PY23) with the LWDA prior to discussing the trend analysis results.  Only provide the enrollment data for the LWDA being reviewed, all other LWDA data must be removed prior to sharing.  </t>
    </r>
  </si>
  <si>
    <r>
      <t xml:space="preserve">The service trend analysis looks at the percent change in services provided to customers for the last six program years.  For Adult and DW funded customers, the analysis looks at the number of total training services provided.  For Youth funded customers the analysis is on the number of Work Experience (WEX) and Follow-Up (FU) services.    
Monitors will look for an extremely low number of customers being served or extreme declines in service provision.  
Monitor </t>
    </r>
    <r>
      <rPr>
        <b/>
        <u/>
        <sz val="12"/>
        <color theme="1"/>
        <rFont val="Calibri"/>
        <family val="2"/>
        <scheme val="minor"/>
      </rPr>
      <t>must</t>
    </r>
    <r>
      <rPr>
        <sz val="12"/>
        <color theme="1"/>
        <rFont val="Calibri"/>
        <family val="2"/>
        <scheme val="minor"/>
      </rPr>
      <t xml:space="preserve"> share the service data for all 6 PYs (PY18 - PY23) with the LWDA prior to discussing the trend analysis results.  Only provide the service data for the LWDA being reviewed, all other LWDA data must be removed prior to sharing.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</si>
</sst>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0000"/>
    <numFmt numFmtId="165" formatCode="0.0"/>
    <numFmt numFmtId="166" formatCode="dd\-mmm\-yyyy"/>
    <numFmt numFmtId="167" formatCode="0_);[Red]\(0\)"/>
    <numFmt numFmtId="168" formatCode="0.00%;[Red]\(0.00%\)"/>
  </numFmts>
  <fonts count="68" x14ac:knownFonts="1">
    <font>
      <sz val="11"/>
      <color theme="1"/>
      <name val="Calibri"/>
      <family val="2"/>
      <scheme val="minor"/>
    </font>
    <font>
      <u/>
      <sz val="11"/>
      <color theme="10"/>
      <name val="Calibri"/>
      <family val="2"/>
      <scheme val="minor"/>
    </font>
    <font>
      <b/>
      <sz val="14"/>
      <color theme="1"/>
      <name val="Calibri"/>
      <family val="2"/>
      <scheme val="minor"/>
    </font>
    <font>
      <sz val="8"/>
      <name val="Calibri"/>
      <family val="2"/>
      <scheme val="minor"/>
    </font>
    <font>
      <b/>
      <sz val="11"/>
      <name val="Calibri"/>
      <family val="2"/>
      <scheme val="minor"/>
    </font>
    <font>
      <sz val="9"/>
      <name val="Calibri"/>
      <family val="2"/>
      <scheme val="minor"/>
    </font>
    <font>
      <sz val="14"/>
      <name val="Calibri"/>
      <family val="2"/>
      <scheme val="minor"/>
    </font>
    <font>
      <b/>
      <sz val="16"/>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b/>
      <sz val="11"/>
      <name val="Calibri"/>
      <family val="2"/>
    </font>
    <font>
      <sz val="11"/>
      <name val="Calibri"/>
      <family val="2"/>
    </font>
    <font>
      <sz val="9"/>
      <color rgb="FF000000"/>
      <name val="Arial"/>
      <family val="2"/>
    </font>
    <font>
      <sz val="12"/>
      <color theme="1"/>
      <name val="Arial"/>
      <family val="2"/>
    </font>
    <font>
      <b/>
      <sz val="10"/>
      <color theme="1"/>
      <name val="Arial"/>
      <family val="2"/>
    </font>
    <font>
      <sz val="10"/>
      <color theme="1"/>
      <name val="Arial"/>
      <family val="2"/>
    </font>
    <font>
      <sz val="10"/>
      <color rgb="FF000000"/>
      <name val="Arial"/>
      <family val="2"/>
    </font>
    <font>
      <b/>
      <sz val="14"/>
      <name val="Calibri"/>
      <family val="2"/>
      <scheme val="minor"/>
    </font>
    <font>
      <u/>
      <sz val="14"/>
      <color theme="10"/>
      <name val="Calibri"/>
      <family val="2"/>
      <scheme val="minor"/>
    </font>
    <font>
      <i/>
      <sz val="14"/>
      <color theme="1"/>
      <name val="Calibri"/>
      <family val="2"/>
      <scheme val="minor"/>
    </font>
    <font>
      <sz val="12"/>
      <name val="Calibri"/>
      <family val="2"/>
      <scheme val="minor"/>
    </font>
    <font>
      <i/>
      <sz val="14"/>
      <name val="Calibri"/>
      <family val="2"/>
      <scheme val="minor"/>
    </font>
    <font>
      <i/>
      <sz val="14"/>
      <color rgb="FF000000"/>
      <name val="Calibri"/>
      <family val="2"/>
      <scheme val="minor"/>
    </font>
    <font>
      <b/>
      <sz val="16"/>
      <color theme="1"/>
      <name val="Calibri"/>
      <family val="2"/>
      <scheme val="minor"/>
    </font>
    <font>
      <b/>
      <u/>
      <sz val="14"/>
      <color theme="1"/>
      <name val="Calibri"/>
      <family val="2"/>
      <scheme val="minor"/>
    </font>
    <font>
      <i/>
      <sz val="11"/>
      <color theme="1"/>
      <name val="Calibri"/>
      <family val="2"/>
      <scheme val="minor"/>
    </font>
    <font>
      <b/>
      <sz val="12"/>
      <name val="Calibri"/>
      <family val="2"/>
      <scheme val="minor"/>
    </font>
    <font>
      <i/>
      <sz val="12"/>
      <color theme="1"/>
      <name val="Calibri"/>
      <family val="2"/>
      <scheme val="minor"/>
    </font>
    <font>
      <i/>
      <sz val="12"/>
      <name val="Calibri"/>
      <family val="2"/>
      <scheme val="minor"/>
    </font>
    <font>
      <b/>
      <u/>
      <sz val="14"/>
      <name val="Calibri"/>
      <family val="2"/>
      <scheme val="minor"/>
    </font>
    <font>
      <strike/>
      <sz val="14"/>
      <name val="Calibri"/>
      <family val="2"/>
      <scheme val="minor"/>
    </font>
    <font>
      <b/>
      <sz val="10"/>
      <name val="Calibri"/>
      <family val="2"/>
      <scheme val="minor"/>
    </font>
    <font>
      <b/>
      <sz val="11"/>
      <color rgb="FFFF0000"/>
      <name val="Calibri"/>
      <family val="2"/>
      <scheme val="minor"/>
    </font>
    <font>
      <b/>
      <sz val="10"/>
      <color theme="1"/>
      <name val="Calibri"/>
      <family val="2"/>
      <scheme val="minor"/>
    </font>
    <font>
      <u/>
      <sz val="10"/>
      <color theme="1"/>
      <name val="Calibri"/>
      <family val="2"/>
      <scheme val="minor"/>
    </font>
    <font>
      <sz val="10"/>
      <name val="Calibri"/>
      <family val="2"/>
      <scheme val="minor"/>
    </font>
    <font>
      <u/>
      <sz val="10"/>
      <color theme="10"/>
      <name val="Calibri"/>
      <family val="2"/>
      <scheme val="minor"/>
    </font>
    <font>
      <b/>
      <i/>
      <sz val="10"/>
      <name val="Calibri"/>
      <family val="2"/>
      <scheme val="minor"/>
    </font>
    <font>
      <sz val="10"/>
      <color rgb="FFFF0000"/>
      <name val="Calibri"/>
      <family val="2"/>
      <scheme val="minor"/>
    </font>
    <font>
      <i/>
      <sz val="10"/>
      <color theme="1"/>
      <name val="Calibri"/>
      <family val="2"/>
      <scheme val="minor"/>
    </font>
    <font>
      <i/>
      <sz val="10"/>
      <name val="Calibri"/>
      <family val="2"/>
      <scheme val="minor"/>
    </font>
    <font>
      <u/>
      <sz val="10"/>
      <name val="Calibri"/>
      <family val="2"/>
      <scheme val="minor"/>
    </font>
    <font>
      <strike/>
      <sz val="10"/>
      <name val="Calibri"/>
      <family val="2"/>
      <scheme val="minor"/>
    </font>
    <font>
      <b/>
      <sz val="10"/>
      <color rgb="FFFF0000"/>
      <name val="Calibri"/>
      <family val="2"/>
      <scheme val="minor"/>
    </font>
    <font>
      <sz val="10"/>
      <color rgb="FF00B0F0"/>
      <name val="Calibri"/>
      <family val="2"/>
      <scheme val="minor"/>
    </font>
    <font>
      <strike/>
      <sz val="10"/>
      <color rgb="FFFF0000"/>
      <name val="Calibri"/>
      <family val="2"/>
      <scheme val="minor"/>
    </font>
    <font>
      <strike/>
      <sz val="10"/>
      <color theme="1"/>
      <name val="Calibri"/>
      <family val="2"/>
      <scheme val="minor"/>
    </font>
    <font>
      <sz val="13"/>
      <color theme="1"/>
      <name val="Calibri"/>
      <family val="2"/>
      <scheme val="minor"/>
    </font>
    <font>
      <b/>
      <sz val="13"/>
      <color theme="1"/>
      <name val="Calibri"/>
      <family val="2"/>
      <scheme val="minor"/>
    </font>
    <font>
      <u/>
      <sz val="13"/>
      <color theme="1"/>
      <name val="Calibri"/>
      <family val="2"/>
      <scheme val="minor"/>
    </font>
    <font>
      <i/>
      <sz val="13"/>
      <color theme="1"/>
      <name val="Calibri"/>
      <family val="2"/>
      <scheme val="minor"/>
    </font>
    <font>
      <sz val="13"/>
      <name val="Calibri"/>
      <family val="2"/>
      <scheme val="minor"/>
    </font>
    <font>
      <b/>
      <sz val="13"/>
      <name val="Calibri"/>
      <family val="2"/>
      <scheme val="minor"/>
    </font>
    <font>
      <sz val="9"/>
      <name val="Arial"/>
      <family val="2"/>
    </font>
    <font>
      <b/>
      <sz val="11"/>
      <color theme="0"/>
      <name val="Calibri"/>
      <family val="2"/>
      <scheme val="minor"/>
    </font>
    <font>
      <sz val="14"/>
      <name val="Arial"/>
      <family val="2"/>
    </font>
    <font>
      <i/>
      <u/>
      <sz val="14"/>
      <color theme="1"/>
      <name val="Calibri"/>
      <family val="2"/>
      <scheme val="minor"/>
    </font>
    <font>
      <sz val="14"/>
      <color rgb="FFFF0000"/>
      <name val="Calibri"/>
      <family val="2"/>
      <scheme val="minor"/>
    </font>
    <font>
      <sz val="11"/>
      <color rgb="FFFF0000"/>
      <name val="Calibri"/>
      <family val="2"/>
      <scheme val="minor"/>
    </font>
    <font>
      <b/>
      <sz val="12"/>
      <color rgb="FFFF0000"/>
      <name val="Calibri"/>
      <family val="2"/>
      <scheme val="minor"/>
    </font>
    <font>
      <sz val="11"/>
      <color theme="1"/>
      <name val="Calibri"/>
      <family val="2"/>
      <scheme val="minor"/>
    </font>
    <font>
      <b/>
      <u/>
      <sz val="11"/>
      <color theme="1"/>
      <name val="Calibri"/>
      <family val="2"/>
      <scheme val="minor"/>
    </font>
    <font>
      <b/>
      <u/>
      <sz val="12"/>
      <color theme="1"/>
      <name val="Calibri"/>
      <family val="2"/>
      <scheme val="minor"/>
    </font>
  </fonts>
  <fills count="2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ECFF"/>
        <bgColor indexed="64"/>
      </patternFill>
    </fill>
    <fill>
      <patternFill patternType="solid">
        <fgColor rgb="FFD9E1F2"/>
        <bgColor rgb="FF000000"/>
      </patternFill>
    </fill>
    <fill>
      <patternFill patternType="solid">
        <fgColor theme="6" tint="0.39997558519241921"/>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darkUp">
        <bgColor theme="8" tint="0.79995117038483843"/>
      </patternFill>
    </fill>
    <fill>
      <patternFill patternType="darkDown">
        <bgColor theme="9" tint="0.79995117038483843"/>
      </patternFill>
    </fill>
    <fill>
      <patternFill patternType="lightUp">
        <bgColor theme="7" tint="0.79995117038483843"/>
      </patternFill>
    </fill>
  </fills>
  <borders count="14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top/>
      <bottom style="thin">
        <color theme="1"/>
      </bottom>
      <diagonal/>
    </border>
    <border>
      <left style="medium">
        <color indexed="64"/>
      </left>
      <right style="thin">
        <color theme="1"/>
      </right>
      <top/>
      <bottom style="thin">
        <color theme="1"/>
      </bottom>
      <diagonal/>
    </border>
    <border>
      <left style="thin">
        <color indexed="64"/>
      </left>
      <right/>
      <top/>
      <bottom/>
      <diagonal/>
    </border>
    <border>
      <left style="slantDashDot">
        <color theme="4" tint="-0.24994659260841701"/>
      </left>
      <right/>
      <top/>
      <bottom/>
      <diagonal/>
    </border>
    <border>
      <left/>
      <right style="slantDashDot">
        <color theme="4" tint="-0.2499465926084170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slantDashDot">
        <color theme="4" tint="-0.24994659260841701"/>
      </left>
      <right/>
      <top/>
      <bottom style="thick">
        <color indexed="64"/>
      </bottom>
      <diagonal/>
    </border>
    <border>
      <left/>
      <right style="slantDashDot">
        <color theme="4" tint="-0.24994659260841701"/>
      </right>
      <top/>
      <bottom style="thick">
        <color indexed="64"/>
      </bottom>
      <diagonal/>
    </border>
    <border>
      <left style="medium">
        <color indexed="64"/>
      </left>
      <right/>
      <top/>
      <bottom style="thin">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theme="1"/>
      </top>
      <bottom style="thin">
        <color indexed="64"/>
      </bottom>
      <diagonal/>
    </border>
    <border>
      <left style="medium">
        <color indexed="64"/>
      </left>
      <right/>
      <top/>
      <bottom style="medium">
        <color indexed="64"/>
      </bottom>
      <diagonal/>
    </border>
    <border>
      <left style="thin">
        <color indexed="64"/>
      </left>
      <right/>
      <top style="thick">
        <color indexed="64"/>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slantDashDot">
        <color theme="4" tint="-0.24994659260841701"/>
      </right>
      <top/>
      <bottom style="medium">
        <color indexed="64"/>
      </bottom>
      <diagonal/>
    </border>
    <border>
      <left style="thin">
        <color indexed="64"/>
      </left>
      <right style="medium">
        <color indexed="64"/>
      </right>
      <top style="thick">
        <color indexed="64"/>
      </top>
      <bottom style="thin">
        <color indexed="64"/>
      </bottom>
      <diagonal/>
    </border>
    <border>
      <left style="thick">
        <color indexed="64"/>
      </left>
      <right style="thin">
        <color indexed="64"/>
      </right>
      <top/>
      <bottom/>
      <diagonal/>
    </border>
    <border>
      <left style="thin">
        <color indexed="64"/>
      </left>
      <right style="medium">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medium">
        <color indexed="64"/>
      </right>
      <top/>
      <bottom style="thin">
        <color indexed="64"/>
      </bottom>
      <diagonal/>
    </border>
    <border>
      <left style="thick">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slantDashDot">
        <color theme="4" tint="-0.24994659260841701"/>
      </left>
      <right/>
      <top/>
      <bottom style="medium">
        <color indexed="64"/>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indexed="64"/>
      </left>
      <right/>
      <top/>
      <bottom style="thick">
        <color indexed="64"/>
      </bottom>
      <diagonal/>
    </border>
    <border>
      <left/>
      <right style="thin">
        <color theme="1"/>
      </right>
      <top/>
      <bottom style="thin">
        <color theme="1"/>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ck">
        <color indexed="64"/>
      </left>
      <right/>
      <top style="thin">
        <color indexed="64"/>
      </top>
      <bottom/>
      <diagonal/>
    </border>
    <border>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medium">
        <color indexed="64"/>
      </left>
      <right style="thick">
        <color indexed="64"/>
      </right>
      <top style="thin">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bottom style="thin">
        <color indexed="64"/>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thick">
        <color indexed="64"/>
      </left>
      <right/>
      <top style="thick">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auto="1"/>
      </left>
      <right/>
      <top style="thick">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top/>
      <bottom style="thin">
        <color rgb="FF000000"/>
      </bottom>
      <diagonal/>
    </border>
    <border>
      <left style="thin">
        <color rgb="FF000000"/>
      </left>
      <right/>
      <top style="thin">
        <color rgb="FF000000"/>
      </top>
      <bottom style="thick">
        <color rgb="FFFF9B19"/>
      </bottom>
      <diagonal/>
    </border>
    <border>
      <left style="medium">
        <color indexed="64"/>
      </left>
      <right style="thin">
        <color theme="1"/>
      </right>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style="thin">
        <color indexed="64"/>
      </right>
      <top/>
      <bottom/>
      <diagonal/>
    </border>
    <border>
      <left style="thin">
        <color indexed="64"/>
      </left>
      <right style="thick">
        <color indexed="64"/>
      </right>
      <top/>
      <bottom/>
      <diagonal/>
    </border>
  </borders>
  <cellStyleXfs count="5">
    <xf numFmtId="0" fontId="0" fillId="0" borderId="0"/>
    <xf numFmtId="0" fontId="1" fillId="0" borderId="0" applyNumberFormat="0" applyFill="0" applyBorder="0" applyAlignment="0" applyProtection="0"/>
    <xf numFmtId="0" fontId="16" fillId="0" borderId="0"/>
    <xf numFmtId="43" fontId="65" fillId="0" borderId="0" applyFont="0" applyFill="0" applyBorder="0" applyAlignment="0" applyProtection="0"/>
    <xf numFmtId="9" fontId="65" fillId="0" borderId="0" applyFont="0" applyFill="0" applyBorder="0" applyAlignment="0" applyProtection="0"/>
  </cellStyleXfs>
  <cellXfs count="635">
    <xf numFmtId="0" fontId="0" fillId="0" borderId="0" xfId="0"/>
    <xf numFmtId="0" fontId="0" fillId="0" borderId="0" xfId="0" applyFont="1" applyAlignment="1">
      <alignment horizontal="center" vertical="center"/>
    </xf>
    <xf numFmtId="0" fontId="0" fillId="0" borderId="0" xfId="0" applyFont="1" applyFill="1" applyAlignment="1">
      <alignment horizontal="center" vertical="center"/>
    </xf>
    <xf numFmtId="0" fontId="6" fillId="0" borderId="1" xfId="0" applyFont="1" applyFill="1" applyBorder="1" applyAlignment="1">
      <alignment horizontal="center" wrapText="1"/>
    </xf>
    <xf numFmtId="0" fontId="0" fillId="0" borderId="1" xfId="0" applyBorder="1" applyAlignment="1">
      <alignment horizontal="center" wrapText="1"/>
    </xf>
    <xf numFmtId="0" fontId="9" fillId="0" borderId="0" xfId="0" applyFont="1" applyAlignment="1">
      <alignment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8" fillId="0" borderId="0" xfId="0" applyFont="1"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wrapText="1"/>
    </xf>
    <xf numFmtId="0" fontId="13" fillId="0" borderId="0" xfId="0" applyFont="1" applyAlignment="1">
      <alignment wrapText="1"/>
    </xf>
    <xf numFmtId="0" fontId="0" fillId="0" borderId="0" xfId="0" applyAlignment="1">
      <alignment horizontal="left" vertical="center" wrapText="1"/>
    </xf>
    <xf numFmtId="0" fontId="14" fillId="0" borderId="0" xfId="0" applyFont="1" applyAlignment="1">
      <alignment wrapText="1"/>
    </xf>
    <xf numFmtId="0" fontId="0" fillId="0" borderId="0" xfId="0" applyBorder="1"/>
    <xf numFmtId="0" fontId="0" fillId="0" borderId="0" xfId="0" applyBorder="1" applyAlignment="1">
      <alignment wrapText="1"/>
    </xf>
    <xf numFmtId="0" fontId="0" fillId="0" borderId="0" xfId="0" quotePrefix="1"/>
    <xf numFmtId="0" fontId="2" fillId="0" borderId="0" xfId="0" applyFont="1"/>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0" fillId="10" borderId="0" xfId="0" applyFill="1"/>
    <xf numFmtId="0" fontId="18" fillId="0" borderId="0" xfId="0" applyFont="1"/>
    <xf numFmtId="0" fontId="19" fillId="0" borderId="0" xfId="0" applyFont="1"/>
    <xf numFmtId="0" fontId="20" fillId="0" borderId="0" xfId="0" applyFont="1"/>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wrapText="1"/>
    </xf>
    <xf numFmtId="0" fontId="20" fillId="0" borderId="1" xfId="0" applyFont="1" applyBorder="1" applyAlignment="1">
      <alignment horizontal="center" wrapText="1"/>
    </xf>
    <xf numFmtId="0" fontId="20" fillId="0" borderId="1" xfId="0" applyFont="1" applyBorder="1" applyAlignment="1">
      <alignment horizontal="center"/>
    </xf>
    <xf numFmtId="0" fontId="22" fillId="0" borderId="0" xfId="0" applyFont="1" applyAlignment="1">
      <alignment horizontal="center" vertical="center" wrapText="1"/>
    </xf>
    <xf numFmtId="0" fontId="22" fillId="5" borderId="5"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9" fillId="0" borderId="0" xfId="0" applyFont="1" applyAlignment="1">
      <alignment horizontal="center" vertical="center"/>
    </xf>
    <xf numFmtId="0" fontId="6" fillId="0" borderId="1" xfId="0" applyFont="1" applyBorder="1" applyAlignment="1">
      <alignment horizontal="center" wrapText="1"/>
    </xf>
    <xf numFmtId="0" fontId="5" fillId="0" borderId="0" xfId="0" applyFont="1" applyAlignment="1">
      <alignment horizontal="center"/>
    </xf>
    <xf numFmtId="0" fontId="12" fillId="0" borderId="0" xfId="0" applyFont="1" applyAlignment="1">
      <alignment horizontal="center" vertical="center" wrapText="1"/>
    </xf>
    <xf numFmtId="0" fontId="25" fillId="3" borderId="11"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12" fillId="0" borderId="0" xfId="0" applyFont="1" applyAlignment="1">
      <alignment vertical="center" wrapText="1"/>
    </xf>
    <xf numFmtId="0" fontId="12" fillId="0" borderId="1" xfId="0" applyFont="1" applyBorder="1" applyAlignment="1">
      <alignment horizontal="center" wrapText="1"/>
    </xf>
    <xf numFmtId="0" fontId="12" fillId="0" borderId="0" xfId="0" applyFont="1" applyAlignment="1">
      <alignment wrapText="1"/>
    </xf>
    <xf numFmtId="0" fontId="12" fillId="0" borderId="0" xfId="0" applyNumberFormat="1" applyFont="1" applyAlignment="1">
      <alignment horizontal="center"/>
    </xf>
    <xf numFmtId="0" fontId="12" fillId="0" borderId="13" xfId="0" applyNumberFormat="1" applyFont="1" applyBorder="1" applyAlignment="1">
      <alignment horizontal="center" wrapText="1"/>
    </xf>
    <xf numFmtId="0" fontId="12" fillId="0" borderId="20" xfId="0" applyNumberFormat="1" applyFont="1" applyBorder="1" applyAlignment="1">
      <alignment horizontal="center" wrapText="1"/>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xf numFmtId="0" fontId="9" fillId="0" borderId="0" xfId="0" applyFont="1" applyFill="1" applyAlignment="1">
      <alignment horizontal="center" vertical="center"/>
    </xf>
    <xf numFmtId="0" fontId="9" fillId="0" borderId="0" xfId="0" applyFont="1" applyAlignment="1">
      <alignment horizontal="center" vertical="center" wrapText="1"/>
    </xf>
    <xf numFmtId="0" fontId="6" fillId="5" borderId="0" xfId="0" applyFont="1" applyFill="1" applyAlignment="1">
      <alignment horizontal="center" vertical="center" wrapText="1"/>
    </xf>
    <xf numFmtId="0" fontId="2" fillId="0" borderId="0" xfId="0" applyFont="1" applyAlignment="1">
      <alignment wrapText="1"/>
    </xf>
    <xf numFmtId="0" fontId="6" fillId="0" borderId="0" xfId="0" applyFont="1" applyFill="1" applyAlignment="1">
      <alignment horizontal="center" vertical="center"/>
    </xf>
    <xf numFmtId="14" fontId="6" fillId="0" borderId="1" xfId="0" applyNumberFormat="1" applyFont="1" applyFill="1" applyBorder="1" applyAlignment="1">
      <alignment horizontal="center" wrapText="1"/>
    </xf>
    <xf numFmtId="0" fontId="6" fillId="5" borderId="0" xfId="0" applyFont="1" applyFill="1" applyBorder="1" applyAlignment="1">
      <alignment horizontal="center" vertical="center" wrapText="1"/>
    </xf>
    <xf numFmtId="0" fontId="0" fillId="0" borderId="0" xfId="0" applyFill="1" applyAlignment="1">
      <alignment horizontal="center" vertical="center"/>
    </xf>
    <xf numFmtId="0" fontId="2" fillId="0" borderId="0" xfId="0" applyFont="1" applyAlignment="1">
      <alignment horizontal="center" wrapText="1"/>
    </xf>
    <xf numFmtId="14" fontId="26" fillId="0" borderId="31" xfId="0" applyNumberFormat="1" applyFont="1" applyFill="1" applyBorder="1" applyAlignment="1">
      <alignment horizontal="center"/>
    </xf>
    <xf numFmtId="0" fontId="12" fillId="0" borderId="12" xfId="0" applyNumberFormat="1" applyFont="1" applyFill="1" applyBorder="1" applyAlignment="1">
      <alignment horizontal="center"/>
    </xf>
    <xf numFmtId="0" fontId="12" fillId="0" borderId="0" xfId="0" applyNumberFormat="1" applyFont="1" applyFill="1" applyAlignment="1">
      <alignment horizontal="center"/>
    </xf>
    <xf numFmtId="0" fontId="32" fillId="0" borderId="1" xfId="0" applyFont="1" applyBorder="1" applyAlignment="1">
      <alignment horizontal="center" wrapText="1"/>
    </xf>
    <xf numFmtId="0" fontId="32" fillId="0" borderId="0" xfId="0" applyFont="1" applyAlignment="1">
      <alignment wrapText="1"/>
    </xf>
    <xf numFmtId="0" fontId="22" fillId="3" borderId="36" xfId="0" applyFont="1" applyFill="1" applyBorder="1" applyAlignment="1">
      <alignment horizontal="center" vertical="center" wrapText="1"/>
    </xf>
    <xf numFmtId="0" fontId="6" fillId="0" borderId="41" xfId="0" applyFont="1" applyFill="1" applyBorder="1" applyAlignment="1">
      <alignment horizontal="center" wrapText="1"/>
    </xf>
    <xf numFmtId="0" fontId="6" fillId="0" borderId="27" xfId="0" applyFont="1" applyFill="1" applyBorder="1" applyAlignment="1">
      <alignment horizontal="center" wrapText="1"/>
    </xf>
    <xf numFmtId="0" fontId="25" fillId="7" borderId="19"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12" fillId="0" borderId="0" xfId="0" applyFont="1" applyAlignment="1">
      <alignment horizontal="center" wrapText="1"/>
    </xf>
    <xf numFmtId="0" fontId="32" fillId="0" borderId="0" xfId="0" applyFont="1" applyAlignment="1">
      <alignment horizont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26" fillId="0" borderId="1" xfId="0" applyFont="1" applyFill="1" applyBorder="1" applyAlignment="1">
      <alignment horizontal="center" wrapText="1"/>
    </xf>
    <xf numFmtId="164" fontId="24" fillId="0" borderId="0" xfId="0" applyNumberFormat="1" applyFont="1" applyFill="1" applyAlignment="1">
      <alignment horizontal="center"/>
    </xf>
    <xf numFmtId="0" fontId="27" fillId="0" borderId="3" xfId="0" applyFont="1" applyFill="1" applyBorder="1" applyAlignment="1">
      <alignment horizontal="center" wrapText="1"/>
    </xf>
    <xf numFmtId="0" fontId="24" fillId="0" borderId="1" xfId="0" applyFont="1" applyFill="1" applyBorder="1" applyAlignment="1">
      <alignment horizontal="center" wrapText="1"/>
    </xf>
    <xf numFmtId="14" fontId="24" fillId="0" borderId="1" xfId="0" applyNumberFormat="1" applyFont="1" applyFill="1" applyBorder="1" applyAlignment="1">
      <alignment horizontal="center" wrapText="1"/>
    </xf>
    <xf numFmtId="2" fontId="24" fillId="0" borderId="1" xfId="0" applyNumberFormat="1" applyFont="1" applyFill="1" applyBorder="1" applyAlignment="1">
      <alignment horizontal="center" wrapText="1"/>
    </xf>
    <xf numFmtId="0" fontId="24" fillId="0" borderId="41" xfId="0" applyFont="1" applyFill="1" applyBorder="1" applyAlignment="1">
      <alignment horizontal="center" wrapText="1"/>
    </xf>
    <xf numFmtId="0" fontId="24" fillId="0" borderId="27" xfId="0" applyFont="1" applyFill="1" applyBorder="1" applyAlignment="1">
      <alignment horizontal="center" wrapText="1"/>
    </xf>
    <xf numFmtId="0" fontId="24" fillId="0" borderId="12" xfId="0" applyFont="1" applyFill="1" applyBorder="1" applyAlignment="1">
      <alignment horizontal="center" wrapText="1"/>
    </xf>
    <xf numFmtId="0" fontId="22" fillId="3" borderId="40" xfId="0" applyFont="1" applyFill="1" applyBorder="1" applyAlignment="1">
      <alignment horizontal="center" vertical="center" wrapText="1"/>
    </xf>
    <xf numFmtId="0" fontId="6" fillId="0" borderId="47" xfId="0" applyFont="1" applyFill="1" applyBorder="1" applyAlignment="1">
      <alignment horizontal="center" wrapText="1"/>
    </xf>
    <xf numFmtId="0" fontId="24" fillId="0" borderId="49" xfId="0" applyFont="1" applyFill="1" applyBorder="1" applyAlignment="1">
      <alignment horizontal="center" wrapText="1"/>
    </xf>
    <xf numFmtId="0" fontId="2" fillId="3" borderId="21" xfId="0" applyFont="1" applyFill="1" applyBorder="1" applyAlignment="1">
      <alignment horizontal="center" vertical="center" wrapText="1"/>
    </xf>
    <xf numFmtId="0" fontId="22" fillId="5" borderId="21" xfId="0" applyFont="1" applyFill="1" applyBorder="1" applyAlignment="1">
      <alignment horizontal="center" vertical="center" wrapText="1"/>
    </xf>
    <xf numFmtId="0" fontId="9" fillId="0" borderId="47" xfId="0" applyFont="1" applyFill="1" applyBorder="1" applyAlignment="1">
      <alignment horizontal="center" wrapText="1"/>
    </xf>
    <xf numFmtId="14" fontId="24" fillId="0" borderId="14" xfId="0" applyNumberFormat="1" applyFont="1" applyFill="1" applyBorder="1" applyAlignment="1">
      <alignment horizontal="center" wrapText="1"/>
    </xf>
    <xf numFmtId="0" fontId="24" fillId="0" borderId="0" xfId="0" applyFont="1" applyFill="1" applyAlignment="1">
      <alignment wrapText="1"/>
    </xf>
    <xf numFmtId="14" fontId="24" fillId="0" borderId="0" xfId="0" applyNumberFormat="1" applyFont="1" applyFill="1" applyAlignment="1">
      <alignment wrapText="1"/>
    </xf>
    <xf numFmtId="0" fontId="24" fillId="0" borderId="0" xfId="0" applyFont="1" applyFill="1" applyBorder="1" applyAlignment="1">
      <alignment wrapText="1"/>
    </xf>
    <xf numFmtId="0" fontId="6" fillId="0" borderId="7" xfId="0" applyFont="1" applyFill="1" applyBorder="1" applyAlignment="1">
      <alignment wrapText="1"/>
    </xf>
    <xf numFmtId="0" fontId="6" fillId="5" borderId="53" xfId="0" applyFont="1" applyFill="1" applyBorder="1" applyAlignment="1">
      <alignment horizontal="center" vertical="center" wrapText="1"/>
    </xf>
    <xf numFmtId="0" fontId="24" fillId="0" borderId="26" xfId="0" applyFont="1" applyFill="1" applyBorder="1" applyAlignment="1">
      <alignment wrapText="1"/>
    </xf>
    <xf numFmtId="0" fontId="24" fillId="0" borderId="2" xfId="0" applyFont="1" applyFill="1" applyBorder="1" applyAlignment="1">
      <alignment wrapText="1"/>
    </xf>
    <xf numFmtId="0" fontId="6" fillId="0" borderId="2" xfId="0" applyFont="1" applyFill="1" applyBorder="1" applyAlignment="1">
      <alignment wrapText="1"/>
    </xf>
    <xf numFmtId="0" fontId="6" fillId="0" borderId="0" xfId="0" applyFont="1" applyFill="1" applyBorder="1" applyAlignment="1">
      <alignment wrapText="1"/>
    </xf>
    <xf numFmtId="0" fontId="6" fillId="0" borderId="26" xfId="0" applyFont="1" applyFill="1" applyBorder="1" applyAlignment="1">
      <alignment wrapText="1"/>
    </xf>
    <xf numFmtId="14" fontId="24" fillId="0" borderId="59" xfId="0" applyNumberFormat="1" applyFont="1" applyFill="1" applyBorder="1" applyAlignment="1">
      <alignment wrapText="1"/>
    </xf>
    <xf numFmtId="0" fontId="24" fillId="0" borderId="19" xfId="0" applyFont="1" applyFill="1" applyBorder="1" applyAlignment="1">
      <alignment wrapText="1"/>
    </xf>
    <xf numFmtId="0" fontId="24" fillId="0" borderId="15" xfId="0" applyFont="1" applyFill="1" applyBorder="1" applyAlignment="1">
      <alignment horizontal="center" wrapText="1"/>
    </xf>
    <xf numFmtId="0" fontId="24" fillId="0" borderId="64" xfId="0" applyFont="1" applyFill="1" applyBorder="1" applyAlignment="1">
      <alignment horizontal="center" wrapText="1"/>
    </xf>
    <xf numFmtId="0" fontId="24" fillId="0" borderId="9" xfId="0" applyFont="1" applyFill="1" applyBorder="1" applyAlignment="1">
      <alignment horizontal="center" wrapText="1"/>
    </xf>
    <xf numFmtId="0" fontId="24" fillId="0" borderId="66" xfId="0" applyFont="1" applyFill="1" applyBorder="1" applyAlignment="1">
      <alignment horizontal="center" wrapText="1"/>
    </xf>
    <xf numFmtId="0" fontId="6" fillId="5" borderId="23" xfId="0" applyFont="1" applyFill="1" applyBorder="1" applyAlignment="1">
      <alignment horizontal="center" vertical="center" wrapText="1"/>
    </xf>
    <xf numFmtId="0" fontId="24" fillId="12" borderId="68" xfId="0" applyFont="1" applyFill="1" applyBorder="1" applyAlignment="1">
      <alignment wrapText="1"/>
    </xf>
    <xf numFmtId="0" fontId="26" fillId="0" borderId="25" xfId="0" applyFont="1" applyFill="1" applyBorder="1" applyAlignment="1">
      <alignment horizontal="center" vertical="center" wrapText="1"/>
    </xf>
    <xf numFmtId="0" fontId="24" fillId="0" borderId="0" xfId="0" applyFont="1" applyFill="1" applyAlignment="1">
      <alignment horizontal="center" vertical="center" wrapText="1"/>
    </xf>
    <xf numFmtId="0" fontId="30" fillId="0" borderId="0" xfId="0" applyFont="1" applyFill="1" applyAlignment="1">
      <alignment horizontal="center" vertical="center" wrapText="1"/>
    </xf>
    <xf numFmtId="0" fontId="6" fillId="3" borderId="0"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24" fillId="0" borderId="73" xfId="0" applyFont="1" applyFill="1" applyBorder="1" applyAlignment="1">
      <alignment wrapText="1"/>
    </xf>
    <xf numFmtId="0" fontId="24" fillId="0" borderId="41" xfId="0" applyFont="1" applyFill="1" applyBorder="1" applyAlignment="1">
      <alignment horizontal="center" vertical="center" wrapText="1"/>
    </xf>
    <xf numFmtId="0" fontId="26" fillId="0" borderId="0" xfId="0" applyFont="1" applyFill="1" applyBorder="1" applyAlignment="1">
      <alignment horizontal="center"/>
    </xf>
    <xf numFmtId="0" fontId="26" fillId="0" borderId="0" xfId="0" applyFont="1" applyFill="1" applyBorder="1" applyAlignment="1">
      <alignment horizontal="center" vertical="center" wrapText="1"/>
    </xf>
    <xf numFmtId="14" fontId="26" fillId="0" borderId="0" xfId="0" applyNumberFormat="1" applyFont="1" applyFill="1" applyBorder="1" applyAlignment="1">
      <alignment horizontal="center" vertical="center" wrapText="1"/>
    </xf>
    <xf numFmtId="14" fontId="24" fillId="0" borderId="0" xfId="0" applyNumberFormat="1" applyFont="1" applyFill="1" applyBorder="1" applyAlignment="1">
      <alignment wrapText="1"/>
    </xf>
    <xf numFmtId="0" fontId="6" fillId="3" borderId="77"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26" fillId="0" borderId="0" xfId="0" applyFont="1" applyFill="1" applyBorder="1" applyAlignment="1">
      <alignment wrapText="1"/>
    </xf>
    <xf numFmtId="0" fontId="6" fillId="3" borderId="79" xfId="0" applyFont="1" applyFill="1" applyBorder="1" applyAlignment="1">
      <alignment horizontal="center" vertical="center" wrapText="1"/>
    </xf>
    <xf numFmtId="0" fontId="6" fillId="3" borderId="80" xfId="0" applyFont="1" applyFill="1" applyBorder="1" applyAlignment="1">
      <alignment horizontal="center" vertical="center" wrapText="1"/>
    </xf>
    <xf numFmtId="0" fontId="26" fillId="0" borderId="73" xfId="0" applyFont="1" applyFill="1" applyBorder="1" applyAlignment="1">
      <alignment wrapText="1"/>
    </xf>
    <xf numFmtId="0" fontId="26" fillId="0" borderId="60" xfId="0" applyFont="1" applyFill="1" applyBorder="1" applyAlignment="1">
      <alignment horizontal="center" vertical="center" wrapText="1"/>
    </xf>
    <xf numFmtId="0" fontId="26" fillId="0" borderId="73"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3" borderId="65"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67" xfId="0" applyFont="1" applyFill="1" applyBorder="1" applyAlignment="1">
      <alignment horizontal="center" vertical="center" wrapText="1"/>
    </xf>
    <xf numFmtId="0" fontId="6" fillId="3" borderId="83"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24" fillId="0" borderId="60" xfId="0" applyFont="1" applyFill="1" applyBorder="1" applyAlignment="1">
      <alignment wrapText="1"/>
    </xf>
    <xf numFmtId="0" fontId="6" fillId="3" borderId="8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9" fillId="9" borderId="0" xfId="0" applyFont="1" applyFill="1" applyBorder="1" applyAlignment="1">
      <alignment horizontal="center" wrapText="1"/>
    </xf>
    <xf numFmtId="0" fontId="9" fillId="9" borderId="0" xfId="0" applyFont="1" applyFill="1" applyBorder="1" applyAlignment="1">
      <alignment wrapText="1"/>
    </xf>
    <xf numFmtId="0" fontId="0" fillId="9" borderId="0" xfId="0" applyFill="1" applyBorder="1" applyAlignment="1">
      <alignment horizontal="center" wrapText="1"/>
    </xf>
    <xf numFmtId="0" fontId="0" fillId="9" borderId="0" xfId="0" applyFill="1" applyBorder="1" applyAlignment="1">
      <alignment horizontal="center" vertical="center" wrapText="1"/>
    </xf>
    <xf numFmtId="0" fontId="0" fillId="9" borderId="0" xfId="0" applyFill="1" applyBorder="1" applyAlignment="1">
      <alignment wrapText="1"/>
    </xf>
    <xf numFmtId="0" fontId="0" fillId="0" borderId="0" xfId="0" applyBorder="1" applyAlignment="1">
      <alignment horizontal="center" vertical="center" wrapText="1"/>
    </xf>
    <xf numFmtId="0" fontId="0" fillId="0" borderId="0" xfId="0" applyBorder="1" applyAlignment="1">
      <alignment horizontal="center" wrapText="1"/>
    </xf>
    <xf numFmtId="0" fontId="2" fillId="0" borderId="17" xfId="0" applyFont="1" applyBorder="1" applyAlignment="1">
      <alignment horizontal="center" wrapText="1"/>
    </xf>
    <xf numFmtId="0" fontId="32" fillId="0" borderId="0" xfId="0" applyFont="1" applyFill="1" applyAlignment="1">
      <alignment horizontal="center" vertical="center" wrapText="1"/>
    </xf>
    <xf numFmtId="0" fontId="32" fillId="0" borderId="12" xfId="0" applyNumberFormat="1" applyFont="1" applyFill="1" applyBorder="1" applyAlignment="1">
      <alignment horizontal="center"/>
    </xf>
    <xf numFmtId="0" fontId="32" fillId="0" borderId="1" xfId="0" applyFont="1" applyFill="1" applyBorder="1" applyAlignment="1">
      <alignment horizontal="center" wrapText="1"/>
    </xf>
    <xf numFmtId="0" fontId="32" fillId="0" borderId="0" xfId="0" applyFont="1" applyFill="1" applyAlignment="1">
      <alignment wrapText="1"/>
    </xf>
    <xf numFmtId="0" fontId="2" fillId="3" borderId="93" xfId="0" applyFont="1" applyFill="1" applyBorder="1" applyAlignment="1">
      <alignment horizontal="center" wrapText="1"/>
    </xf>
    <xf numFmtId="0" fontId="6" fillId="3" borderId="94" xfId="0" applyFont="1" applyFill="1" applyBorder="1" applyAlignment="1">
      <alignment horizontal="center" vertical="center" wrapText="1"/>
    </xf>
    <xf numFmtId="0" fontId="26" fillId="0" borderId="95" xfId="0" applyFont="1" applyFill="1" applyBorder="1" applyAlignment="1">
      <alignment wrapText="1"/>
    </xf>
    <xf numFmtId="0" fontId="2" fillId="3" borderId="93" xfId="0" applyFont="1" applyFill="1" applyBorder="1" applyAlignment="1">
      <alignment wrapText="1"/>
    </xf>
    <xf numFmtId="0" fontId="6" fillId="3" borderId="97" xfId="0" applyFont="1" applyFill="1" applyBorder="1" applyAlignment="1">
      <alignment horizontal="center" vertical="center" wrapText="1"/>
    </xf>
    <xf numFmtId="0" fontId="24" fillId="0" borderId="98" xfId="0" applyFont="1" applyFill="1" applyBorder="1" applyAlignment="1">
      <alignment horizontal="center" wrapText="1"/>
    </xf>
    <xf numFmtId="0" fontId="6" fillId="0" borderId="12" xfId="0" applyFont="1" applyFill="1" applyBorder="1" applyAlignment="1">
      <alignment horizontal="center" wrapText="1"/>
    </xf>
    <xf numFmtId="14" fontId="6" fillId="0" borderId="14" xfId="0" applyNumberFormat="1" applyFont="1" applyFill="1" applyBorder="1" applyAlignment="1">
      <alignment horizontal="center" wrapText="1"/>
    </xf>
    <xf numFmtId="0" fontId="6" fillId="3" borderId="5"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7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2" fillId="0" borderId="22" xfId="0" applyFont="1" applyBorder="1" applyAlignment="1">
      <alignment wrapText="1"/>
    </xf>
    <xf numFmtId="0" fontId="25" fillId="5" borderId="11" xfId="0" applyFont="1" applyFill="1" applyBorder="1" applyAlignment="1">
      <alignment horizontal="center" vertical="center" wrapText="1"/>
    </xf>
    <xf numFmtId="0" fontId="10" fillId="2" borderId="1" xfId="0" applyFont="1" applyFill="1" applyBorder="1" applyAlignment="1">
      <alignment horizontal="center"/>
    </xf>
    <xf numFmtId="0" fontId="10" fillId="4" borderId="1" xfId="0" applyFont="1" applyFill="1" applyBorder="1" applyAlignment="1">
      <alignment horizontal="center"/>
    </xf>
    <xf numFmtId="0" fontId="25" fillId="2"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 fillId="0" borderId="22" xfId="0" applyFont="1" applyBorder="1" applyAlignment="1">
      <alignment horizontal="left"/>
    </xf>
    <xf numFmtId="0" fontId="2" fillId="0" borderId="22" xfId="0" applyFont="1" applyBorder="1" applyAlignment="1"/>
    <xf numFmtId="0" fontId="0" fillId="0" borderId="45" xfId="0" applyFill="1" applyBorder="1"/>
    <xf numFmtId="0" fontId="6" fillId="0" borderId="79" xfId="0" applyFont="1" applyFill="1" applyBorder="1" applyAlignment="1">
      <alignment wrapText="1"/>
    </xf>
    <xf numFmtId="0" fontId="2" fillId="0" borderId="23" xfId="0" applyFont="1" applyBorder="1" applyAlignment="1">
      <alignment horizontal="left"/>
    </xf>
    <xf numFmtId="165" fontId="24" fillId="0" borderId="19" xfId="0" applyNumberFormat="1" applyFont="1" applyFill="1" applyBorder="1" applyAlignment="1">
      <alignment wrapText="1"/>
    </xf>
    <xf numFmtId="0" fontId="0" fillId="0" borderId="0" xfId="0" applyFont="1" applyAlignment="1">
      <alignment horizontal="center" vertical="center" wrapText="1"/>
    </xf>
    <xf numFmtId="0" fontId="0" fillId="0" borderId="0" xfId="0" applyFont="1" applyAlignment="1">
      <alignment wrapText="1"/>
    </xf>
    <xf numFmtId="0" fontId="2" fillId="0" borderId="24" xfId="0" applyFont="1" applyBorder="1" applyAlignment="1"/>
    <xf numFmtId="0" fontId="2" fillId="0" borderId="23" xfId="0" applyFont="1" applyBorder="1" applyAlignment="1"/>
    <xf numFmtId="0" fontId="6" fillId="0" borderId="0" xfId="0" applyFont="1" applyAlignment="1">
      <alignment horizontal="center" vertical="center"/>
    </xf>
    <xf numFmtId="164" fontId="6" fillId="0" borderId="0" xfId="0" applyNumberFormat="1" applyFont="1" applyAlignment="1">
      <alignment horizontal="center"/>
    </xf>
    <xf numFmtId="0" fontId="6" fillId="0" borderId="3" xfId="0" applyFont="1" applyBorder="1" applyAlignment="1">
      <alignment horizontal="center" wrapText="1"/>
    </xf>
    <xf numFmtId="14" fontId="6" fillId="0" borderId="1" xfId="0" applyNumberFormat="1" applyFont="1" applyBorder="1" applyAlignment="1">
      <alignment horizontal="center" wrapText="1"/>
    </xf>
    <xf numFmtId="0" fontId="6" fillId="0" borderId="12" xfId="0" applyFont="1" applyBorder="1" applyAlignment="1">
      <alignment horizontal="center" wrapText="1"/>
    </xf>
    <xf numFmtId="14" fontId="6" fillId="0" borderId="14" xfId="0" applyNumberFormat="1" applyFont="1" applyBorder="1" applyAlignment="1">
      <alignment horizontal="center" wrapText="1"/>
    </xf>
    <xf numFmtId="0" fontId="6" fillId="0" borderId="41" xfId="0" applyFont="1" applyBorder="1" applyAlignment="1">
      <alignment horizontal="center" wrapText="1"/>
    </xf>
    <xf numFmtId="0" fontId="6" fillId="0" borderId="27" xfId="0" applyFont="1" applyBorder="1" applyAlignment="1">
      <alignment horizontal="center" wrapText="1"/>
    </xf>
    <xf numFmtId="0" fontId="6" fillId="0" borderId="47" xfId="0" applyFont="1" applyBorder="1" applyAlignment="1">
      <alignment horizontal="center" wrapText="1"/>
    </xf>
    <xf numFmtId="0" fontId="6" fillId="0" borderId="42" xfId="0" applyFont="1" applyBorder="1" applyAlignment="1">
      <alignment horizontal="center" wrapText="1"/>
    </xf>
    <xf numFmtId="0" fontId="6" fillId="0" borderId="44" xfId="0" applyFont="1" applyBorder="1" applyAlignment="1">
      <alignment horizontal="center" wrapText="1"/>
    </xf>
    <xf numFmtId="0" fontId="6" fillId="0" borderId="43" xfId="0" applyFont="1" applyBorder="1" applyAlignment="1">
      <alignment horizontal="center" wrapText="1"/>
    </xf>
    <xf numFmtId="0" fontId="6" fillId="0" borderId="48" xfId="0" applyFont="1" applyBorder="1" applyAlignment="1">
      <alignment horizontal="center" wrapText="1"/>
    </xf>
    <xf numFmtId="0" fontId="6" fillId="0" borderId="69" xfId="0" applyFont="1" applyBorder="1" applyAlignment="1">
      <alignment wrapText="1"/>
    </xf>
    <xf numFmtId="0" fontId="6" fillId="0" borderId="0" xfId="0" applyFont="1" applyAlignment="1">
      <alignment wrapText="1"/>
    </xf>
    <xf numFmtId="14" fontId="6" fillId="0" borderId="0" xfId="0" applyNumberFormat="1" applyFont="1" applyAlignment="1">
      <alignment wrapText="1"/>
    </xf>
    <xf numFmtId="0" fontId="6" fillId="0" borderId="0" xfId="0" applyFont="1" applyFill="1" applyAlignment="1">
      <alignment wrapText="1"/>
    </xf>
    <xf numFmtId="14" fontId="6" fillId="0" borderId="59" xfId="0" applyNumberFormat="1" applyFont="1" applyBorder="1" applyAlignment="1">
      <alignment wrapText="1"/>
    </xf>
    <xf numFmtId="0" fontId="6" fillId="0" borderId="19" xfId="0" applyFont="1" applyBorder="1" applyAlignment="1">
      <alignment wrapText="1"/>
    </xf>
    <xf numFmtId="165" fontId="6" fillId="0" borderId="19" xfId="0" applyNumberFormat="1" applyFont="1" applyFill="1" applyBorder="1" applyAlignment="1">
      <alignment wrapText="1"/>
    </xf>
    <xf numFmtId="0" fontId="6" fillId="0" borderId="6" xfId="0" applyFont="1" applyBorder="1" applyAlignment="1">
      <alignment wrapText="1"/>
    </xf>
    <xf numFmtId="0" fontId="6" fillId="0" borderId="73" xfId="0" applyFont="1" applyBorder="1" applyAlignment="1">
      <alignment wrapText="1"/>
    </xf>
    <xf numFmtId="0" fontId="6" fillId="0" borderId="60" xfId="0" applyFont="1" applyBorder="1" applyAlignment="1">
      <alignment wrapText="1"/>
    </xf>
    <xf numFmtId="0" fontId="6" fillId="0" borderId="73" xfId="0" applyFont="1" applyFill="1" applyBorder="1" applyAlignment="1">
      <alignment wrapText="1"/>
    </xf>
    <xf numFmtId="0" fontId="6" fillId="0" borderId="95" xfId="0" applyFont="1" applyBorder="1" applyAlignment="1">
      <alignment wrapText="1"/>
    </xf>
    <xf numFmtId="0" fontId="6" fillId="0" borderId="0" xfId="0" applyFont="1" applyBorder="1" applyAlignment="1">
      <alignment wrapText="1"/>
    </xf>
    <xf numFmtId="0" fontId="6" fillId="0" borderId="8" xfId="0" applyFont="1" applyBorder="1" applyAlignment="1">
      <alignment wrapText="1"/>
    </xf>
    <xf numFmtId="0" fontId="6" fillId="0" borderId="7" xfId="0" applyFont="1" applyBorder="1" applyAlignment="1">
      <alignment wrapText="1"/>
    </xf>
    <xf numFmtId="0" fontId="6" fillId="0" borderId="26" xfId="0" applyFont="1" applyBorder="1" applyAlignment="1">
      <alignment wrapText="1"/>
    </xf>
    <xf numFmtId="0" fontId="6" fillId="12" borderId="69" xfId="0" applyFont="1" applyFill="1" applyBorder="1" applyAlignment="1">
      <alignment wrapText="1"/>
    </xf>
    <xf numFmtId="0" fontId="6" fillId="0" borderId="59" xfId="0" applyFont="1" applyBorder="1" applyAlignment="1">
      <alignment wrapText="1"/>
    </xf>
    <xf numFmtId="0" fontId="6" fillId="0" borderId="2" xfId="0" applyFont="1" applyBorder="1" applyAlignment="1">
      <alignment wrapText="1"/>
    </xf>
    <xf numFmtId="0" fontId="6" fillId="0" borderId="70" xfId="0" applyFont="1" applyBorder="1" applyAlignment="1">
      <alignment wrapText="1"/>
    </xf>
    <xf numFmtId="0" fontId="6" fillId="0" borderId="61" xfId="0" applyFont="1" applyBorder="1" applyAlignment="1">
      <alignment wrapText="1"/>
    </xf>
    <xf numFmtId="0" fontId="6" fillId="0" borderId="62" xfId="0" applyFont="1" applyBorder="1" applyAlignment="1">
      <alignment wrapText="1"/>
    </xf>
    <xf numFmtId="165" fontId="6" fillId="0" borderId="104" xfId="0" applyNumberFormat="1" applyFont="1" applyFill="1" applyBorder="1" applyAlignment="1">
      <alignment wrapText="1"/>
    </xf>
    <xf numFmtId="0" fontId="6" fillId="0" borderId="71" xfId="0" applyFont="1" applyBorder="1" applyAlignment="1">
      <alignment wrapText="1"/>
    </xf>
    <xf numFmtId="0" fontId="6" fillId="0" borderId="81" xfId="0" applyFont="1" applyBorder="1" applyAlignment="1">
      <alignment wrapText="1"/>
    </xf>
    <xf numFmtId="0" fontId="6" fillId="0" borderId="63" xfId="0" applyFont="1" applyBorder="1" applyAlignment="1">
      <alignment wrapText="1"/>
    </xf>
    <xf numFmtId="0" fontId="6" fillId="0" borderId="96" xfId="0" applyFont="1" applyBorder="1" applyAlignment="1">
      <alignment wrapText="1"/>
    </xf>
    <xf numFmtId="0" fontId="6" fillId="0" borderId="33" xfId="0" applyFont="1" applyBorder="1" applyAlignment="1">
      <alignment wrapText="1"/>
    </xf>
    <xf numFmtId="0" fontId="6" fillId="0" borderId="35" xfId="0" applyFont="1" applyBorder="1" applyAlignment="1">
      <alignment wrapText="1"/>
    </xf>
    <xf numFmtId="0" fontId="6" fillId="0" borderId="34" xfId="0" applyFont="1" applyBorder="1" applyAlignment="1">
      <alignment wrapText="1"/>
    </xf>
    <xf numFmtId="0" fontId="6" fillId="0" borderId="84" xfId="0" applyFont="1" applyBorder="1" applyAlignment="1">
      <alignment wrapText="1"/>
    </xf>
    <xf numFmtId="0" fontId="6" fillId="0" borderId="50" xfId="0" applyFont="1" applyBorder="1" applyAlignment="1">
      <alignment wrapText="1"/>
    </xf>
    <xf numFmtId="0" fontId="6" fillId="0" borderId="28" xfId="0" applyFont="1" applyBorder="1" applyAlignment="1">
      <alignment wrapText="1"/>
    </xf>
    <xf numFmtId="0" fontId="6" fillId="0" borderId="103" xfId="0" applyFont="1" applyBorder="1" applyAlignment="1">
      <alignment wrapText="1"/>
    </xf>
    <xf numFmtId="0" fontId="6" fillId="0" borderId="45" xfId="0" applyFont="1" applyBorder="1" applyAlignment="1">
      <alignment wrapText="1"/>
    </xf>
    <xf numFmtId="0" fontId="6" fillId="0" borderId="57" xfId="0" applyFont="1" applyBorder="1" applyAlignment="1">
      <alignment wrapText="1"/>
    </xf>
    <xf numFmtId="0" fontId="6" fillId="0" borderId="41" xfId="0" applyFont="1" applyBorder="1" applyAlignment="1">
      <alignment horizontal="center" vertical="center" wrapText="1"/>
    </xf>
    <xf numFmtId="0" fontId="6" fillId="0" borderId="0" xfId="0" applyFont="1" applyBorder="1" applyAlignment="1">
      <alignment horizontal="center"/>
    </xf>
    <xf numFmtId="14" fontId="6" fillId="0" borderId="0" xfId="0" applyNumberFormat="1" applyFont="1" applyBorder="1" applyAlignment="1">
      <alignment horizontal="center"/>
    </xf>
    <xf numFmtId="14" fontId="6" fillId="0" borderId="31" xfId="0" applyNumberFormat="1" applyFont="1" applyBorder="1" applyAlignment="1">
      <alignment horizontal="center"/>
    </xf>
    <xf numFmtId="0" fontId="6" fillId="0" borderId="60" xfId="0" applyFont="1" applyBorder="1" applyAlignment="1">
      <alignment horizontal="center" wrapText="1"/>
    </xf>
    <xf numFmtId="0" fontId="6" fillId="0" borderId="0" xfId="0" applyFont="1" applyBorder="1" applyAlignment="1">
      <alignment horizontal="center" wrapText="1"/>
    </xf>
    <xf numFmtId="14" fontId="6" fillId="0" borderId="0" xfId="0" applyNumberFormat="1" applyFont="1" applyBorder="1" applyAlignment="1">
      <alignment horizontal="center" wrapText="1"/>
    </xf>
    <xf numFmtId="0" fontId="6" fillId="0" borderId="26" xfId="0" applyFont="1" applyBorder="1" applyAlignment="1">
      <alignment horizontal="center" wrapText="1"/>
    </xf>
    <xf numFmtId="0" fontId="6" fillId="0" borderId="2" xfId="0" applyFont="1" applyBorder="1" applyAlignment="1">
      <alignment horizontal="center" wrapText="1"/>
    </xf>
    <xf numFmtId="14" fontId="6" fillId="0" borderId="26" xfId="0" applyNumberFormat="1" applyFont="1" applyBorder="1" applyAlignment="1">
      <alignment horizontal="center" wrapText="1"/>
    </xf>
    <xf numFmtId="0" fontId="6" fillId="0" borderId="73" xfId="0" applyFont="1" applyBorder="1" applyAlignment="1">
      <alignment horizontal="center" wrapText="1"/>
    </xf>
    <xf numFmtId="0" fontId="6" fillId="0" borderId="25" xfId="0" applyFont="1" applyBorder="1" applyAlignment="1">
      <alignment horizontal="center" wrapText="1"/>
    </xf>
    <xf numFmtId="0" fontId="6" fillId="0" borderId="0" xfId="0" applyFont="1" applyAlignment="1">
      <alignment horizontal="center" wrapText="1"/>
    </xf>
    <xf numFmtId="0" fontId="6" fillId="0" borderId="42" xfId="0" applyFont="1" applyBorder="1" applyAlignment="1">
      <alignment horizontal="center" vertical="center" wrapText="1"/>
    </xf>
    <xf numFmtId="0" fontId="6" fillId="0" borderId="45" xfId="0" applyFont="1" applyBorder="1" applyAlignment="1">
      <alignment horizontal="center"/>
    </xf>
    <xf numFmtId="0" fontId="6" fillId="0" borderId="45" xfId="0" applyFont="1" applyBorder="1" applyAlignment="1">
      <alignment horizontal="center" wrapText="1"/>
    </xf>
    <xf numFmtId="14" fontId="6" fillId="0" borderId="45" xfId="0" applyNumberFormat="1" applyFont="1" applyBorder="1" applyAlignment="1">
      <alignment horizontal="center"/>
    </xf>
    <xf numFmtId="14" fontId="6" fillId="0" borderId="32" xfId="0" applyNumberFormat="1" applyFont="1" applyBorder="1" applyAlignment="1">
      <alignment horizontal="center"/>
    </xf>
    <xf numFmtId="0" fontId="6" fillId="0" borderId="63" xfId="0" applyFont="1" applyBorder="1" applyAlignment="1">
      <alignment horizontal="center" wrapText="1"/>
    </xf>
    <xf numFmtId="0" fontId="6" fillId="0" borderId="33" xfId="0" applyFont="1" applyBorder="1" applyAlignment="1">
      <alignment horizontal="center" wrapText="1"/>
    </xf>
    <xf numFmtId="14" fontId="6" fillId="0" borderId="33" xfId="0" applyNumberFormat="1" applyFont="1" applyBorder="1" applyAlignment="1">
      <alignment horizontal="center" wrapText="1"/>
    </xf>
    <xf numFmtId="0" fontId="6" fillId="0" borderId="84" xfId="0" applyFont="1" applyBorder="1" applyAlignment="1">
      <alignment horizontal="center" wrapText="1"/>
    </xf>
    <xf numFmtId="0" fontId="6" fillId="0" borderId="86" xfId="0" applyFont="1" applyBorder="1" applyAlignment="1">
      <alignment horizontal="center" wrapText="1"/>
    </xf>
    <xf numFmtId="0" fontId="6" fillId="0" borderId="81" xfId="0" applyFont="1" applyBorder="1" applyAlignment="1">
      <alignment horizontal="center" wrapText="1"/>
    </xf>
    <xf numFmtId="0" fontId="6" fillId="0" borderId="52" xfId="0" applyFont="1" applyBorder="1" applyAlignment="1">
      <alignment horizontal="center" wrapText="1"/>
    </xf>
    <xf numFmtId="0" fontId="12" fillId="0" borderId="0" xfId="0" applyFont="1" applyAlignment="1">
      <alignment textRotation="180" wrapText="1"/>
    </xf>
    <xf numFmtId="0" fontId="33" fillId="0" borderId="0" xfId="0" applyFont="1" applyAlignment="1">
      <alignment horizontal="center" wrapText="1"/>
    </xf>
    <xf numFmtId="0" fontId="12" fillId="11" borderId="0" xfId="0" applyFont="1" applyFill="1" applyAlignment="1">
      <alignment textRotation="180" wrapText="1"/>
    </xf>
    <xf numFmtId="0" fontId="0" fillId="0" borderId="0" xfId="0" applyFill="1"/>
    <xf numFmtId="0" fontId="8" fillId="13" borderId="0" xfId="0" applyFont="1" applyFill="1"/>
    <xf numFmtId="0" fontId="8" fillId="14" borderId="1" xfId="0" applyFont="1" applyFill="1" applyBorder="1"/>
    <xf numFmtId="0" fontId="8" fillId="15" borderId="1" xfId="0" applyFont="1" applyFill="1" applyBorder="1" applyAlignment="1">
      <alignment vertical="top"/>
    </xf>
    <xf numFmtId="0" fontId="8" fillId="14" borderId="17" xfId="0" applyFont="1" applyFill="1" applyBorder="1"/>
    <xf numFmtId="0" fontId="0" fillId="0" borderId="0" xfId="0"/>
    <xf numFmtId="0" fontId="0" fillId="0" borderId="0" xfId="0" applyAlignment="1">
      <alignment wrapText="1"/>
    </xf>
    <xf numFmtId="0" fontId="13" fillId="9" borderId="12" xfId="0" applyFont="1" applyFill="1" applyBorder="1" applyAlignment="1">
      <alignment horizontal="left" vertical="top" wrapText="1"/>
    </xf>
    <xf numFmtId="0" fontId="13" fillId="9" borderId="14" xfId="0" applyFont="1" applyFill="1" applyBorder="1" applyAlignment="1">
      <alignment horizontal="left" vertical="top" wrapText="1"/>
    </xf>
    <xf numFmtId="0" fontId="13" fillId="9" borderId="13" xfId="0" applyFont="1" applyFill="1" applyBorder="1" applyAlignment="1">
      <alignment horizontal="left" vertical="top" wrapText="1"/>
    </xf>
    <xf numFmtId="0" fontId="13" fillId="9" borderId="13" xfId="0" applyFont="1" applyFill="1" applyBorder="1" applyAlignment="1">
      <alignment vertical="top" wrapText="1"/>
    </xf>
    <xf numFmtId="0" fontId="13" fillId="9" borderId="14" xfId="0" applyFont="1" applyFill="1" applyBorder="1" applyAlignment="1">
      <alignment vertical="top" wrapText="1"/>
    </xf>
    <xf numFmtId="0" fontId="13" fillId="0" borderId="0" xfId="0" applyFont="1" applyAlignment="1">
      <alignment horizontal="left" vertical="top" wrapText="1"/>
    </xf>
    <xf numFmtId="0" fontId="38" fillId="0" borderId="1" xfId="0" applyFont="1" applyBorder="1" applyAlignment="1">
      <alignment vertical="top" wrapText="1"/>
    </xf>
    <xf numFmtId="0" fontId="13" fillId="0" borderId="1" xfId="0" applyFont="1" applyBorder="1" applyAlignment="1">
      <alignment horizontal="center" vertical="center" textRotation="90" wrapText="1"/>
    </xf>
    <xf numFmtId="0" fontId="13" fillId="0" borderId="1" xfId="0" applyFont="1" applyBorder="1" applyAlignment="1">
      <alignment vertical="top" wrapText="1"/>
    </xf>
    <xf numFmtId="0" fontId="13" fillId="16" borderId="17" xfId="0" applyFont="1" applyFill="1" applyBorder="1" applyAlignment="1">
      <alignment vertical="top" wrapText="1"/>
    </xf>
    <xf numFmtId="0" fontId="13" fillId="0" borderId="1" xfId="0" applyFont="1" applyBorder="1" applyAlignment="1">
      <alignment horizontal="left" vertical="top" wrapText="1"/>
    </xf>
    <xf numFmtId="0" fontId="8"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0" fillId="0" borderId="1" xfId="0" applyFont="1" applyBorder="1" applyAlignment="1">
      <alignment horizontal="left" vertical="top" wrapText="1"/>
    </xf>
    <xf numFmtId="0" fontId="41" fillId="0" borderId="1" xfId="1" applyFont="1" applyFill="1" applyBorder="1" applyAlignment="1">
      <alignment horizontal="left" vertical="top" wrapText="1"/>
    </xf>
    <xf numFmtId="0" fontId="13" fillId="16" borderId="1" xfId="0" applyFont="1" applyFill="1" applyBorder="1" applyAlignment="1">
      <alignment horizontal="left" vertical="top" wrapText="1"/>
    </xf>
    <xf numFmtId="0" fontId="8" fillId="9" borderId="1" xfId="0" applyFont="1" applyFill="1" applyBorder="1" applyAlignment="1">
      <alignment horizontal="center" vertical="center" wrapText="1"/>
    </xf>
    <xf numFmtId="0" fontId="43" fillId="0" borderId="1" xfId="0" applyFont="1" applyBorder="1" applyAlignment="1">
      <alignment horizontal="left" vertical="top" wrapText="1"/>
    </xf>
    <xf numFmtId="0" fontId="43" fillId="0" borderId="1" xfId="1" applyFont="1" applyFill="1" applyBorder="1" applyAlignment="1">
      <alignment horizontal="left" vertical="top" wrapText="1"/>
    </xf>
    <xf numFmtId="0" fontId="38" fillId="0" borderId="1" xfId="0" applyFont="1" applyBorder="1" applyAlignment="1">
      <alignment horizontal="left" vertical="top" wrapText="1"/>
    </xf>
    <xf numFmtId="0" fontId="38" fillId="9" borderId="1" xfId="0" applyFont="1" applyFill="1" applyBorder="1" applyAlignment="1">
      <alignment horizontal="center" vertical="center" wrapText="1"/>
    </xf>
    <xf numFmtId="0" fontId="41" fillId="0" borderId="1" xfId="1" applyFont="1" applyBorder="1" applyAlignment="1">
      <alignment horizontal="left" vertical="top" wrapText="1"/>
    </xf>
    <xf numFmtId="0" fontId="36" fillId="0" borderId="1" xfId="0" applyFont="1" applyBorder="1" applyAlignment="1">
      <alignment horizontal="left" vertical="top" wrapText="1"/>
    </xf>
    <xf numFmtId="0" fontId="4" fillId="0" borderId="1" xfId="0" applyFont="1" applyBorder="1" applyAlignment="1">
      <alignment horizontal="center" vertical="center" wrapText="1"/>
    </xf>
    <xf numFmtId="0" fontId="37"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40" fillId="16" borderId="1" xfId="0" applyFont="1" applyFill="1" applyBorder="1" applyAlignment="1">
      <alignment horizontal="left" vertical="top" wrapText="1"/>
    </xf>
    <xf numFmtId="0" fontId="36" fillId="9" borderId="1" xfId="0" applyFont="1" applyFill="1" applyBorder="1" applyAlignment="1">
      <alignment horizontal="center" vertical="center" wrapText="1"/>
    </xf>
    <xf numFmtId="0" fontId="41" fillId="0" borderId="105" xfId="1" applyFont="1" applyFill="1" applyBorder="1" applyAlignment="1">
      <alignment vertical="top" wrapText="1"/>
    </xf>
    <xf numFmtId="0" fontId="48" fillId="0" borderId="1" xfId="1" applyFont="1" applyFill="1" applyBorder="1" applyAlignment="1">
      <alignment horizontal="left" vertical="top" wrapText="1"/>
    </xf>
    <xf numFmtId="0" fontId="41" fillId="0" borderId="105" xfId="1" applyFont="1" applyFill="1" applyBorder="1" applyAlignment="1">
      <alignment vertical="top"/>
    </xf>
    <xf numFmtId="0" fontId="41" fillId="0" borderId="106" xfId="1" applyFont="1" applyBorder="1" applyAlignment="1">
      <alignment vertical="top" wrapText="1"/>
    </xf>
    <xf numFmtId="0" fontId="41" fillId="0" borderId="1" xfId="1" applyFont="1" applyBorder="1" applyAlignment="1">
      <alignment vertical="top" wrapText="1"/>
    </xf>
    <xf numFmtId="0" fontId="41" fillId="0" borderId="0" xfId="1" applyFont="1" applyBorder="1" applyAlignment="1">
      <alignment vertical="top" wrapText="1"/>
    </xf>
    <xf numFmtId="0" fontId="28" fillId="0" borderId="17" xfId="0" applyFont="1" applyBorder="1" applyAlignment="1">
      <alignment horizontal="center" vertical="center" wrapText="1"/>
    </xf>
    <xf numFmtId="0" fontId="52" fillId="0" borderId="19" xfId="0" applyFont="1" applyBorder="1" applyAlignment="1">
      <alignment horizontal="left" vertical="center" wrapText="1"/>
    </xf>
    <xf numFmtId="0" fontId="52" fillId="0" borderId="15" xfId="0" applyFont="1" applyBorder="1" applyAlignment="1">
      <alignment horizontal="left" vertical="center" wrapText="1"/>
    </xf>
    <xf numFmtId="0" fontId="52" fillId="0" borderId="1" xfId="0" applyFont="1" applyBorder="1" applyAlignment="1">
      <alignment vertical="center" wrapText="1"/>
    </xf>
    <xf numFmtId="0" fontId="56" fillId="0" borderId="1" xfId="0" applyFont="1" applyBorder="1" applyAlignment="1">
      <alignment vertical="center" wrapText="1"/>
    </xf>
    <xf numFmtId="0" fontId="2" fillId="0" borderId="53" xfId="0" applyFont="1" applyBorder="1" applyAlignment="1">
      <alignment horizontal="center" vertical="center"/>
    </xf>
    <xf numFmtId="0" fontId="2" fillId="0" borderId="53" xfId="0" applyFont="1" applyBorder="1" applyAlignment="1">
      <alignment horizontal="center" vertical="center" wrapText="1"/>
    </xf>
    <xf numFmtId="0" fontId="0" fillId="14" borderId="109" xfId="0" applyFill="1" applyBorder="1" applyAlignment="1">
      <alignment wrapText="1"/>
    </xf>
    <xf numFmtId="0" fontId="8" fillId="15" borderId="30" xfId="0" applyFont="1" applyFill="1" applyBorder="1" applyAlignment="1">
      <alignment vertical="top"/>
    </xf>
    <xf numFmtId="0" fontId="0" fillId="15" borderId="108" xfId="0" applyFill="1" applyBorder="1" applyAlignment="1">
      <alignment vertical="top" wrapText="1"/>
    </xf>
    <xf numFmtId="0" fontId="0" fillId="15" borderId="109" xfId="0" applyFill="1" applyBorder="1" applyAlignment="1">
      <alignment vertical="top" wrapText="1"/>
    </xf>
    <xf numFmtId="0" fontId="8" fillId="15" borderId="110" xfId="0" applyFont="1" applyFill="1" applyBorder="1" applyAlignment="1">
      <alignment horizontal="left" vertical="top" wrapText="1"/>
    </xf>
    <xf numFmtId="0" fontId="0" fillId="15" borderId="111" xfId="0" applyFill="1" applyBorder="1" applyAlignment="1">
      <alignment wrapText="1"/>
    </xf>
    <xf numFmtId="0" fontId="0" fillId="14" borderId="112" xfId="0" applyFill="1" applyBorder="1" applyAlignment="1">
      <alignment wrapText="1"/>
    </xf>
    <xf numFmtId="0" fontId="8" fillId="15" borderId="1" xfId="0" applyFont="1" applyFill="1" applyBorder="1" applyAlignment="1">
      <alignment horizontal="left" vertical="top" wrapText="1"/>
    </xf>
    <xf numFmtId="0" fontId="0" fillId="15" borderId="109" xfId="0" applyFill="1" applyBorder="1" applyAlignment="1">
      <alignment wrapText="1"/>
    </xf>
    <xf numFmtId="0" fontId="0" fillId="7" borderId="108" xfId="0" applyFill="1" applyBorder="1" applyAlignment="1">
      <alignment vertical="top" wrapText="1"/>
    </xf>
    <xf numFmtId="0" fontId="0" fillId="7" borderId="109" xfId="0" applyFill="1" applyBorder="1" applyAlignment="1">
      <alignment vertical="top" wrapText="1"/>
    </xf>
    <xf numFmtId="0" fontId="0" fillId="7" borderId="111" xfId="0" applyFill="1" applyBorder="1" applyAlignment="1">
      <alignment vertical="top" wrapText="1"/>
    </xf>
    <xf numFmtId="0" fontId="4" fillId="14" borderId="30" xfId="0" applyFont="1" applyFill="1" applyBorder="1"/>
    <xf numFmtId="0" fontId="11" fillId="14" borderId="108" xfId="0" applyFont="1" applyFill="1" applyBorder="1" applyAlignment="1">
      <alignment wrapText="1"/>
    </xf>
    <xf numFmtId="0" fontId="13" fillId="13" borderId="0" xfId="0" applyFont="1" applyFill="1" applyAlignment="1">
      <alignment horizontal="left" vertical="top" wrapText="1"/>
    </xf>
    <xf numFmtId="0" fontId="2" fillId="3" borderId="4" xfId="0" applyFont="1" applyFill="1" applyBorder="1" applyAlignment="1">
      <alignment horizontal="left" vertical="center"/>
    </xf>
    <xf numFmtId="0" fontId="10" fillId="0" borderId="0" xfId="0" applyFont="1" applyAlignment="1">
      <alignment horizontal="left"/>
    </xf>
    <xf numFmtId="0" fontId="0" fillId="0" borderId="0" xfId="0" applyFill="1" applyAlignment="1">
      <alignment wrapText="1"/>
    </xf>
    <xf numFmtId="0" fontId="0" fillId="0" borderId="0" xfId="0" applyAlignment="1">
      <alignment wrapText="1"/>
    </xf>
    <xf numFmtId="0" fontId="8" fillId="7" borderId="30" xfId="0" applyFont="1" applyFill="1" applyBorder="1" applyAlignment="1">
      <alignment vertical="top"/>
    </xf>
    <xf numFmtId="0" fontId="8" fillId="7" borderId="1" xfId="0" applyFont="1" applyFill="1" applyBorder="1" applyAlignment="1">
      <alignment vertical="top"/>
    </xf>
    <xf numFmtId="0" fontId="8" fillId="7" borderId="110" xfId="0" applyFont="1" applyFill="1" applyBorder="1" applyAlignment="1">
      <alignment vertical="top"/>
    </xf>
    <xf numFmtId="0" fontId="9" fillId="18" borderId="0" xfId="0" applyFont="1" applyFill="1"/>
    <xf numFmtId="0" fontId="9" fillId="0" borderId="0" xfId="0" applyFont="1"/>
    <xf numFmtId="0" fontId="9" fillId="0" borderId="0" xfId="0" applyFont="1" applyFill="1"/>
    <xf numFmtId="0" fontId="58" fillId="5" borderId="116" xfId="0" applyFont="1" applyFill="1" applyBorder="1" applyAlignment="1">
      <alignment horizontal="center" vertical="center" wrapText="1"/>
    </xf>
    <xf numFmtId="0" fontId="22" fillId="5" borderId="121" xfId="0" applyFont="1" applyFill="1" applyBorder="1" applyAlignment="1">
      <alignment horizontal="center" vertical="center" wrapText="1"/>
    </xf>
    <xf numFmtId="166" fontId="8" fillId="0" borderId="1" xfId="0" applyNumberFormat="1" applyFont="1" applyBorder="1" applyAlignment="1">
      <alignment horizontal="center" vertical="center" wrapText="1"/>
    </xf>
    <xf numFmtId="0" fontId="59" fillId="19" borderId="1" xfId="0" applyFont="1" applyFill="1" applyBorder="1" applyAlignment="1">
      <alignment horizontal="center" vertical="center" wrapText="1"/>
    </xf>
    <xf numFmtId="0" fontId="59" fillId="19" borderId="1" xfId="0" applyFont="1" applyFill="1" applyBorder="1" applyAlignment="1">
      <alignment horizontal="center" vertical="center"/>
    </xf>
    <xf numFmtId="166" fontId="0" fillId="0" borderId="0" xfId="0" applyNumberFormat="1"/>
    <xf numFmtId="0" fontId="11" fillId="0" borderId="0" xfId="0" applyFont="1"/>
    <xf numFmtId="0" fontId="16" fillId="0" borderId="122" xfId="0" applyFont="1" applyBorder="1" applyAlignment="1">
      <alignment horizontal="center" wrapText="1"/>
    </xf>
    <xf numFmtId="0" fontId="16" fillId="0" borderId="124" xfId="0" applyFont="1" applyBorder="1" applyAlignment="1">
      <alignment horizontal="center" wrapText="1"/>
    </xf>
    <xf numFmtId="0" fontId="16" fillId="0" borderId="126" xfId="0" applyFont="1" applyBorder="1" applyAlignment="1">
      <alignment horizontal="center" wrapText="1"/>
    </xf>
    <xf numFmtId="0" fontId="15" fillId="0" borderId="131" xfId="0" applyFont="1" applyFill="1" applyBorder="1" applyAlignment="1">
      <alignment horizontal="center" wrapText="1"/>
    </xf>
    <xf numFmtId="0" fontId="15" fillId="0" borderId="132" xfId="0" applyFont="1" applyFill="1" applyBorder="1" applyAlignment="1">
      <alignment horizontal="center" wrapText="1"/>
    </xf>
    <xf numFmtId="0" fontId="4" fillId="0" borderId="132" xfId="0" applyFont="1" applyBorder="1" applyAlignment="1">
      <alignment horizontal="center" wrapText="1"/>
    </xf>
    <xf numFmtId="0" fontId="4" fillId="0" borderId="133" xfId="0" applyFont="1" applyBorder="1" applyAlignment="1">
      <alignment horizontal="center" wrapText="1"/>
    </xf>
    <xf numFmtId="0" fontId="16" fillId="0" borderId="134" xfId="0" applyFont="1" applyFill="1" applyBorder="1" applyAlignment="1">
      <alignment wrapText="1"/>
    </xf>
    <xf numFmtId="0" fontId="16" fillId="0" borderId="135" xfId="0" applyFont="1" applyFill="1" applyBorder="1" applyAlignment="1">
      <alignment wrapText="1"/>
    </xf>
    <xf numFmtId="0" fontId="11" fillId="0" borderId="135" xfId="0" applyFont="1" applyBorder="1" applyAlignment="1">
      <alignment wrapText="1"/>
    </xf>
    <xf numFmtId="0" fontId="11" fillId="0" borderId="136" xfId="0" applyFont="1" applyBorder="1" applyAlignment="1">
      <alignment wrapText="1"/>
    </xf>
    <xf numFmtId="0" fontId="16" fillId="0" borderId="137" xfId="0" applyFont="1" applyFill="1" applyBorder="1" applyAlignment="1">
      <alignment wrapText="1"/>
    </xf>
    <xf numFmtId="0" fontId="16" fillId="0" borderId="138" xfId="0" applyFont="1" applyFill="1" applyBorder="1" applyAlignment="1">
      <alignment wrapText="1"/>
    </xf>
    <xf numFmtId="0" fontId="11" fillId="0" borderId="138" xfId="0" applyFont="1" applyBorder="1" applyAlignment="1">
      <alignment wrapText="1"/>
    </xf>
    <xf numFmtId="0" fontId="11" fillId="0" borderId="139" xfId="0" applyFont="1" applyBorder="1" applyAlignment="1">
      <alignment wrapText="1"/>
    </xf>
    <xf numFmtId="0" fontId="11" fillId="0" borderId="0" xfId="0" applyFont="1" applyAlignment="1">
      <alignment wrapText="1"/>
    </xf>
    <xf numFmtId="0" fontId="6" fillId="4" borderId="36" xfId="0" applyFont="1" applyFill="1" applyBorder="1" applyAlignment="1">
      <alignment horizontal="center" vertical="center" wrapText="1"/>
    </xf>
    <xf numFmtId="0" fontId="32" fillId="0" borderId="12" xfId="0" applyNumberFormat="1" applyFont="1" applyFill="1" applyBorder="1" applyAlignment="1">
      <alignment horizontal="center" wrapText="1"/>
    </xf>
    <xf numFmtId="2" fontId="9" fillId="0" borderId="1" xfId="0" applyNumberFormat="1" applyFont="1" applyFill="1" applyBorder="1" applyAlignment="1">
      <alignment horizontal="center" wrapText="1"/>
    </xf>
    <xf numFmtId="0" fontId="60" fillId="5" borderId="116" xfId="0" applyFont="1" applyFill="1" applyBorder="1" applyAlignment="1">
      <alignment horizontal="center" vertical="center" wrapText="1"/>
    </xf>
    <xf numFmtId="0" fontId="60" fillId="5" borderId="1" xfId="0" applyFont="1" applyFill="1" applyBorder="1" applyAlignment="1">
      <alignment horizontal="center" vertical="center" wrapText="1"/>
    </xf>
    <xf numFmtId="0" fontId="60" fillId="0" borderId="117"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60" fillId="5" borderId="117" xfId="0" applyFont="1" applyFill="1" applyBorder="1" applyAlignment="1">
      <alignment horizontal="center" vertical="center" wrapText="1"/>
    </xf>
    <xf numFmtId="0" fontId="60" fillId="5" borderId="118" xfId="0" applyFont="1" applyFill="1" applyBorder="1" applyAlignment="1">
      <alignment horizontal="center" vertical="center" wrapText="1"/>
    </xf>
    <xf numFmtId="0" fontId="60" fillId="0" borderId="119" xfId="0" applyFont="1" applyFill="1" applyBorder="1" applyAlignment="1">
      <alignment horizontal="center" vertical="center" wrapText="1"/>
    </xf>
    <xf numFmtId="0" fontId="60" fillId="0" borderId="12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9" xfId="0" applyNumberFormat="1" applyFont="1" applyFill="1" applyBorder="1" applyAlignment="1">
      <alignment wrapText="1"/>
    </xf>
    <xf numFmtId="0" fontId="6" fillId="0" borderId="25" xfId="0" applyFont="1" applyBorder="1" applyAlignment="1">
      <alignment wrapText="1"/>
    </xf>
    <xf numFmtId="0" fontId="62" fillId="0" borderId="69" xfId="0" applyFont="1" applyBorder="1" applyAlignment="1">
      <alignment wrapText="1"/>
    </xf>
    <xf numFmtId="0" fontId="6" fillId="0" borderId="0" xfId="0" applyFont="1" applyFill="1" applyBorder="1" applyAlignment="1">
      <alignment horizontal="center"/>
    </xf>
    <xf numFmtId="0" fontId="6" fillId="0" borderId="0" xfId="0" applyFont="1" applyFill="1" applyBorder="1" applyAlignment="1">
      <alignment horizontal="center" wrapText="1"/>
    </xf>
    <xf numFmtId="14" fontId="6" fillId="0" borderId="0" xfId="0" applyNumberFormat="1" applyFont="1" applyFill="1" applyBorder="1" applyAlignment="1">
      <alignment horizontal="center" wrapText="1"/>
    </xf>
    <xf numFmtId="14" fontId="6" fillId="0" borderId="31" xfId="0" applyNumberFormat="1" applyFont="1" applyFill="1" applyBorder="1" applyAlignment="1">
      <alignment horizontal="center"/>
    </xf>
    <xf numFmtId="165" fontId="26" fillId="0" borderId="19" xfId="0" applyNumberFormat="1" applyFont="1" applyFill="1" applyBorder="1" applyAlignment="1">
      <alignment wrapText="1"/>
    </xf>
    <xf numFmtId="0" fontId="6" fillId="0" borderId="140" xfId="0" applyFont="1" applyFill="1" applyBorder="1" applyAlignment="1">
      <alignment wrapText="1"/>
    </xf>
    <xf numFmtId="0" fontId="6" fillId="0" borderId="60" xfId="0" applyFont="1" applyFill="1" applyBorder="1" applyAlignment="1">
      <alignment horizontal="center" wrapText="1"/>
    </xf>
    <xf numFmtId="0" fontId="6" fillId="0" borderId="73" xfId="0" applyFont="1" applyFill="1" applyBorder="1" applyAlignment="1">
      <alignment horizontal="center" wrapText="1"/>
    </xf>
    <xf numFmtId="0" fontId="6" fillId="0" borderId="95" xfId="0" applyFont="1" applyFill="1" applyBorder="1" applyAlignment="1">
      <alignment wrapText="1"/>
    </xf>
    <xf numFmtId="0" fontId="6" fillId="0" borderId="2" xfId="0" applyFont="1" applyFill="1" applyBorder="1" applyAlignment="1">
      <alignment horizontal="center" wrapText="1"/>
    </xf>
    <xf numFmtId="0" fontId="6" fillId="0" borderId="8" xfId="0" applyFont="1" applyFill="1" applyBorder="1" applyAlignment="1">
      <alignment horizontal="center" wrapText="1"/>
    </xf>
    <xf numFmtId="14" fontId="6" fillId="0" borderId="8" xfId="0" applyNumberFormat="1" applyFont="1" applyFill="1" applyBorder="1" applyAlignment="1">
      <alignment horizontal="center" wrapText="1"/>
    </xf>
    <xf numFmtId="0" fontId="6" fillId="0" borderId="19" xfId="0" applyFont="1" applyFill="1" applyBorder="1" applyAlignment="1">
      <alignment wrapText="1"/>
    </xf>
    <xf numFmtId="0" fontId="6" fillId="0" borderId="60" xfId="0" applyFont="1" applyFill="1" applyBorder="1" applyAlignment="1">
      <alignment wrapText="1"/>
    </xf>
    <xf numFmtId="0" fontId="6" fillId="0" borderId="8" xfId="0" applyFont="1" applyFill="1" applyBorder="1" applyAlignment="1">
      <alignment wrapText="1"/>
    </xf>
    <xf numFmtId="0" fontId="6" fillId="0" borderId="25" xfId="0" applyFont="1" applyFill="1" applyBorder="1" applyAlignment="1">
      <alignment horizontal="center" wrapText="1"/>
    </xf>
    <xf numFmtId="0" fontId="62" fillId="0" borderId="41" xfId="0" applyFont="1" applyBorder="1" applyAlignment="1">
      <alignment horizontal="center" vertical="center" wrapText="1"/>
    </xf>
    <xf numFmtId="0" fontId="12" fillId="0" borderId="2" xfId="0" applyFont="1" applyBorder="1"/>
    <xf numFmtId="0" fontId="12" fillId="0" borderId="26" xfId="0" applyFont="1" applyBorder="1" applyAlignment="1">
      <alignment wrapText="1"/>
    </xf>
    <xf numFmtId="0" fontId="12" fillId="0" borderId="26" xfId="0" applyFont="1" applyBorder="1"/>
    <xf numFmtId="0" fontId="12" fillId="0" borderId="26" xfId="0" quotePrefix="1" applyFont="1" applyBorder="1" applyAlignment="1">
      <alignment wrapText="1"/>
    </xf>
    <xf numFmtId="0" fontId="12" fillId="0" borderId="50" xfId="0" applyFont="1" applyBorder="1"/>
    <xf numFmtId="0" fontId="12" fillId="0" borderId="28" xfId="0" applyFont="1" applyBorder="1"/>
    <xf numFmtId="168" fontId="0" fillId="0" borderId="0" xfId="0" applyNumberFormat="1"/>
    <xf numFmtId="0" fontId="8" fillId="20" borderId="30" xfId="0" applyFont="1" applyFill="1" applyBorder="1" applyAlignment="1">
      <alignment vertical="center" wrapText="1"/>
    </xf>
    <xf numFmtId="0" fontId="0" fillId="20" borderId="108" xfId="0" applyFill="1" applyBorder="1" applyAlignment="1">
      <alignment vertical="center" wrapText="1"/>
    </xf>
    <xf numFmtId="0" fontId="8" fillId="20" borderId="110" xfId="0" applyFont="1" applyFill="1" applyBorder="1" applyAlignment="1">
      <alignment vertical="center" wrapText="1"/>
    </xf>
    <xf numFmtId="0" fontId="0" fillId="20" borderId="111" xfId="0" applyFill="1" applyBorder="1" applyAlignment="1">
      <alignment vertical="center" wrapText="1"/>
    </xf>
    <xf numFmtId="0" fontId="0" fillId="0" borderId="0" xfId="0" applyBorder="1" applyAlignment="1">
      <alignment wrapText="1"/>
    </xf>
    <xf numFmtId="0" fontId="0" fillId="0" borderId="0" xfId="0" applyAlignment="1">
      <alignment wrapText="1"/>
    </xf>
    <xf numFmtId="168" fontId="0" fillId="0" borderId="0" xfId="0" applyNumberFormat="1" applyFill="1"/>
    <xf numFmtId="168" fontId="0" fillId="0" borderId="0" xfId="0" applyNumberFormat="1" applyBorder="1"/>
    <xf numFmtId="168" fontId="0" fillId="0" borderId="0" xfId="0" applyNumberFormat="1" applyFill="1" applyBorder="1"/>
    <xf numFmtId="0" fontId="0" fillId="4" borderId="1" xfId="0" applyFill="1" applyBorder="1"/>
    <xf numFmtId="0" fontId="0" fillId="4" borderId="1" xfId="0" applyFill="1" applyBorder="1" applyAlignment="1">
      <alignment horizontal="center"/>
    </xf>
    <xf numFmtId="0" fontId="0" fillId="4" borderId="0" xfId="0" applyFill="1"/>
    <xf numFmtId="0" fontId="0" fillId="4" borderId="6" xfId="0" applyFill="1" applyBorder="1" applyAlignment="1">
      <alignment horizontal="left"/>
    </xf>
    <xf numFmtId="167" fontId="0" fillId="4" borderId="1" xfId="0" applyNumberFormat="1" applyFill="1" applyBorder="1"/>
    <xf numFmtId="167" fontId="0" fillId="4" borderId="0" xfId="0" applyNumberFormat="1" applyFill="1"/>
    <xf numFmtId="0" fontId="0" fillId="4" borderId="1" xfId="0" applyFill="1" applyBorder="1" applyAlignment="1">
      <alignment wrapText="1"/>
    </xf>
    <xf numFmtId="168" fontId="0" fillId="4" borderId="1" xfId="0" applyNumberFormat="1" applyFill="1" applyBorder="1"/>
    <xf numFmtId="0" fontId="0" fillId="2" borderId="1" xfId="0" applyFill="1" applyBorder="1"/>
    <xf numFmtId="0" fontId="0" fillId="2" borderId="1" xfId="0" applyFill="1" applyBorder="1" applyAlignment="1">
      <alignment horizontal="center"/>
    </xf>
    <xf numFmtId="0" fontId="0" fillId="2" borderId="0" xfId="0" applyFill="1"/>
    <xf numFmtId="0" fontId="0" fillId="2" borderId="6" xfId="0" applyFill="1" applyBorder="1" applyAlignment="1">
      <alignment horizontal="left"/>
    </xf>
    <xf numFmtId="167" fontId="0" fillId="2" borderId="1" xfId="0" applyNumberFormat="1" applyFill="1" applyBorder="1"/>
    <xf numFmtId="167" fontId="0" fillId="2" borderId="0" xfId="0" applyNumberFormat="1" applyFill="1"/>
    <xf numFmtId="0" fontId="0" fillId="2" borderId="1" xfId="0" applyFill="1" applyBorder="1" applyAlignment="1">
      <alignment wrapText="1"/>
    </xf>
    <xf numFmtId="168" fontId="0" fillId="2" borderId="1" xfId="0" applyNumberFormat="1" applyFill="1" applyBorder="1"/>
    <xf numFmtId="0" fontId="0" fillId="2" borderId="19" xfId="0" applyFill="1" applyBorder="1" applyAlignment="1">
      <alignment horizontal="left"/>
    </xf>
    <xf numFmtId="167" fontId="11" fillId="13" borderId="1" xfId="0" applyNumberFormat="1" applyFont="1" applyFill="1" applyBorder="1"/>
    <xf numFmtId="0" fontId="0" fillId="3" borderId="1" xfId="0" applyFill="1" applyBorder="1"/>
    <xf numFmtId="0" fontId="0" fillId="3" borderId="1" xfId="0" applyFill="1" applyBorder="1" applyAlignment="1">
      <alignment horizontal="center"/>
    </xf>
    <xf numFmtId="0" fontId="0" fillId="3" borderId="6" xfId="0" applyFill="1" applyBorder="1" applyAlignment="1">
      <alignment horizontal="left"/>
    </xf>
    <xf numFmtId="0" fontId="0" fillId="3" borderId="0" xfId="0" applyFill="1"/>
    <xf numFmtId="167" fontId="0" fillId="3" borderId="0" xfId="0" applyNumberFormat="1" applyFill="1"/>
    <xf numFmtId="167" fontId="0" fillId="3" borderId="1" xfId="0" applyNumberFormat="1" applyFill="1" applyBorder="1"/>
    <xf numFmtId="0" fontId="0" fillId="3" borderId="1" xfId="0" applyFill="1" applyBorder="1" applyAlignment="1">
      <alignment wrapText="1"/>
    </xf>
    <xf numFmtId="0" fontId="63" fillId="4" borderId="0" xfId="0" applyFont="1" applyFill="1"/>
    <xf numFmtId="0" fontId="63" fillId="2" borderId="6" xfId="0" applyFont="1" applyFill="1" applyBorder="1" applyAlignment="1">
      <alignment horizontal="left"/>
    </xf>
    <xf numFmtId="0" fontId="63" fillId="3" borderId="0" xfId="0" applyFont="1" applyFill="1"/>
    <xf numFmtId="0" fontId="8" fillId="20" borderId="19" xfId="0" applyFont="1" applyFill="1" applyBorder="1" applyAlignment="1">
      <alignment vertical="center" wrapText="1"/>
    </xf>
    <xf numFmtId="0" fontId="0" fillId="20" borderId="141" xfId="0" applyFill="1" applyBorder="1" applyAlignment="1">
      <alignment vertical="center" wrapText="1"/>
    </xf>
    <xf numFmtId="0" fontId="0" fillId="0" borderId="0" xfId="0" applyFont="1"/>
    <xf numFmtId="43" fontId="0" fillId="0" borderId="1" xfId="3" applyFont="1" applyBorder="1" applyAlignment="1">
      <alignment horizontal="center" vertical="center"/>
    </xf>
    <xf numFmtId="43" fontId="0" fillId="21" borderId="1" xfId="3" applyFont="1" applyFill="1" applyBorder="1" applyAlignment="1">
      <alignment horizontal="center" vertical="center"/>
    </xf>
    <xf numFmtId="43" fontId="0" fillId="22" borderId="1" xfId="3" applyFont="1" applyFill="1" applyBorder="1" applyAlignment="1">
      <alignment horizontal="center" vertical="center"/>
    </xf>
    <xf numFmtId="43" fontId="0" fillId="0" borderId="1" xfId="3" applyFont="1" applyBorder="1" applyAlignment="1">
      <alignment vertical="center"/>
    </xf>
    <xf numFmtId="43" fontId="0" fillId="0" borderId="1" xfId="3" applyFont="1" applyBorder="1" applyAlignment="1">
      <alignment horizontal="center" vertical="center" wrapText="1"/>
    </xf>
    <xf numFmtId="0" fontId="0" fillId="0" borderId="0" xfId="0" applyFont="1" applyBorder="1" applyAlignment="1">
      <alignment horizontal="center" vertical="top"/>
    </xf>
    <xf numFmtId="0" fontId="66" fillId="0" borderId="0" xfId="0" applyFont="1" applyBorder="1" applyAlignment="1">
      <alignment vertical="center" wrapText="1"/>
    </xf>
    <xf numFmtId="0" fontId="0" fillId="0" borderId="1" xfId="0" applyFont="1" applyBorder="1" applyAlignment="1">
      <alignment horizontal="left" indent="1"/>
    </xf>
    <xf numFmtId="0" fontId="0" fillId="0" borderId="1" xfId="0" applyFont="1" applyBorder="1" applyAlignment="1">
      <alignment horizontal="left" wrapText="1" indent="1"/>
    </xf>
    <xf numFmtId="10" fontId="0" fillId="0" borderId="1" xfId="0" applyNumberFormat="1" applyFont="1" applyBorder="1"/>
    <xf numFmtId="0" fontId="29" fillId="0" borderId="0" xfId="0" applyFont="1" applyFill="1" applyBorder="1" applyAlignment="1">
      <alignment vertical="center" wrapText="1"/>
    </xf>
    <xf numFmtId="0" fontId="9" fillId="0" borderId="0" xfId="0" applyFont="1" applyFill="1" applyBorder="1"/>
    <xf numFmtId="0" fontId="0" fillId="0" borderId="0" xfId="0" applyFont="1" applyFill="1"/>
    <xf numFmtId="0" fontId="0" fillId="0" borderId="1" xfId="0" applyFont="1" applyBorder="1" applyAlignment="1">
      <alignment horizontal="center" vertical="center" wrapText="1"/>
    </xf>
    <xf numFmtId="0" fontId="0" fillId="21" borderId="1" xfId="0" applyFont="1" applyFill="1" applyBorder="1" applyAlignment="1">
      <alignment horizontal="center" vertical="center" wrapText="1"/>
    </xf>
    <xf numFmtId="0" fontId="0" fillId="2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Border="1" applyAlignment="1">
      <alignment vertical="center" wrapText="1"/>
    </xf>
    <xf numFmtId="0" fontId="1" fillId="0" borderId="0" xfId="1" applyFill="1" applyBorder="1" applyAlignment="1">
      <alignment vertical="center"/>
    </xf>
    <xf numFmtId="10" fontId="0" fillId="0" borderId="0" xfId="4" applyNumberFormat="1" applyFont="1"/>
    <xf numFmtId="167" fontId="0" fillId="24" borderId="1" xfId="0" applyNumberFormat="1" applyFill="1" applyBorder="1"/>
    <xf numFmtId="0" fontId="0" fillId="24" borderId="1" xfId="0" applyFill="1" applyBorder="1"/>
    <xf numFmtId="167" fontId="0" fillId="25" borderId="1" xfId="0" applyNumberFormat="1" applyFill="1" applyBorder="1"/>
    <xf numFmtId="0" fontId="0" fillId="25" borderId="1" xfId="0" applyFill="1" applyBorder="1"/>
    <xf numFmtId="167" fontId="0" fillId="26" borderId="1" xfId="0" applyNumberFormat="1" applyFill="1" applyBorder="1"/>
    <xf numFmtId="0" fontId="0" fillId="26" borderId="1" xfId="0" applyFill="1" applyBorder="1"/>
    <xf numFmtId="0" fontId="8" fillId="2" borderId="1" xfId="0" applyFont="1" applyFill="1" applyBorder="1"/>
    <xf numFmtId="0" fontId="8" fillId="4" borderId="1" xfId="0" applyFont="1" applyFill="1" applyBorder="1"/>
    <xf numFmtId="0" fontId="8" fillId="3" borderId="1" xfId="0" applyFont="1" applyFill="1" applyBorder="1"/>
    <xf numFmtId="0" fontId="10" fillId="11" borderId="22" xfId="0" applyFont="1" applyFill="1" applyBorder="1" applyAlignment="1"/>
    <xf numFmtId="0" fontId="0" fillId="13" borderId="1" xfId="0" applyFill="1" applyBorder="1" applyAlignment="1">
      <alignment wrapText="1"/>
    </xf>
    <xf numFmtId="0" fontId="0" fillId="13" borderId="1" xfId="0" applyFill="1" applyBorder="1"/>
    <xf numFmtId="0" fontId="2" fillId="15" borderId="113" xfId="0" applyFont="1" applyFill="1" applyBorder="1" applyAlignment="1">
      <alignment horizontal="center" vertical="center" wrapText="1"/>
    </xf>
    <xf numFmtId="0" fontId="2" fillId="15" borderId="31" xfId="0" applyFont="1" applyFill="1" applyBorder="1" applyAlignment="1">
      <alignment horizontal="center" vertical="center" wrapText="1"/>
    </xf>
    <xf numFmtId="0" fontId="2" fillId="15" borderId="32" xfId="0" applyFont="1" applyFill="1" applyBorder="1" applyAlignment="1">
      <alignment horizontal="center" vertical="center" wrapText="1"/>
    </xf>
    <xf numFmtId="0" fontId="2" fillId="7" borderId="107"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61" xfId="0" applyFont="1" applyFill="1" applyBorder="1" applyAlignment="1">
      <alignment horizontal="center" vertical="center"/>
    </xf>
    <xf numFmtId="0" fontId="2" fillId="14" borderId="107" xfId="0" applyFont="1" applyFill="1" applyBorder="1" applyAlignment="1">
      <alignment horizontal="center" vertical="center" wrapText="1"/>
    </xf>
    <xf numFmtId="0" fontId="2" fillId="14" borderId="59" xfId="0" applyFont="1" applyFill="1" applyBorder="1" applyAlignment="1">
      <alignment horizontal="center" vertical="center" wrapText="1"/>
    </xf>
    <xf numFmtId="0" fontId="2" fillId="14" borderId="61" xfId="0" applyFont="1" applyFill="1" applyBorder="1" applyAlignment="1">
      <alignment horizontal="center" vertical="center" wrapText="1"/>
    </xf>
    <xf numFmtId="0" fontId="2" fillId="20" borderId="107" xfId="0" applyFont="1" applyFill="1" applyBorder="1" applyAlignment="1">
      <alignment horizontal="center" vertical="center" wrapText="1"/>
    </xf>
    <xf numFmtId="0" fontId="2" fillId="20" borderId="59" xfId="0" applyFont="1" applyFill="1" applyBorder="1" applyAlignment="1">
      <alignment horizontal="center" vertical="center" wrapText="1"/>
    </xf>
    <xf numFmtId="0" fontId="2" fillId="20" borderId="61"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2" fillId="4" borderId="38" xfId="0" applyFont="1" applyFill="1" applyBorder="1" applyAlignment="1">
      <alignment horizontal="center" vertical="center" wrapText="1"/>
    </xf>
    <xf numFmtId="0" fontId="22" fillId="4" borderId="39"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wrapText="1"/>
    </xf>
    <xf numFmtId="0" fontId="2" fillId="2" borderId="99" xfId="0" applyFont="1" applyFill="1" applyBorder="1" applyAlignment="1">
      <alignment horizontal="left" vertical="center" wrapText="1"/>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3" borderId="4" xfId="0" applyFont="1" applyFill="1" applyBorder="1" applyAlignment="1">
      <alignment horizontal="left" vertical="center" wrapText="1"/>
    </xf>
    <xf numFmtId="0" fontId="2" fillId="3" borderId="4" xfId="0" applyFont="1" applyFill="1" applyBorder="1" applyAlignment="1">
      <alignment horizontal="left" vertical="center"/>
    </xf>
    <xf numFmtId="0" fontId="28" fillId="0" borderId="0" xfId="0" applyFont="1" applyFill="1" applyBorder="1" applyAlignment="1">
      <alignment horizontal="center"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4" borderId="54"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9" fillId="0" borderId="14" xfId="0" applyFont="1" applyBorder="1" applyAlignment="1">
      <alignment horizontal="center" wrapText="1"/>
    </xf>
    <xf numFmtId="0" fontId="9" fillId="0" borderId="16" xfId="0" applyFont="1" applyBorder="1" applyAlignment="1">
      <alignment horizontal="center" wrapText="1"/>
    </xf>
    <xf numFmtId="0" fontId="29" fillId="2" borderId="54" xfId="1" applyFont="1" applyFill="1" applyBorder="1" applyAlignment="1">
      <alignment horizontal="center" vertical="center" wrapText="1"/>
    </xf>
    <xf numFmtId="0" fontId="29" fillId="2" borderId="56" xfId="1" applyFont="1" applyFill="1" applyBorder="1" applyAlignment="1">
      <alignment horizontal="center" vertical="center" wrapText="1"/>
    </xf>
    <xf numFmtId="0" fontId="34" fillId="2" borderId="54" xfId="1" applyFont="1" applyFill="1" applyBorder="1" applyAlignment="1">
      <alignment horizontal="center" vertical="center" wrapText="1"/>
    </xf>
    <xf numFmtId="0" fontId="34" fillId="2" borderId="56" xfId="1" applyFont="1" applyFill="1" applyBorder="1" applyAlignment="1">
      <alignment horizontal="center" vertical="center" wrapText="1"/>
    </xf>
    <xf numFmtId="0" fontId="34" fillId="2" borderId="37" xfId="1" applyFont="1" applyFill="1" applyBorder="1" applyAlignment="1">
      <alignment horizontal="center" vertical="center" wrapText="1"/>
    </xf>
    <xf numFmtId="0" fontId="34" fillId="2" borderId="38" xfId="1" applyFont="1" applyFill="1" applyBorder="1" applyAlignment="1">
      <alignment horizontal="center" vertical="center" wrapText="1"/>
    </xf>
    <xf numFmtId="0" fontId="34" fillId="2" borderId="39" xfId="1" applyFont="1" applyFill="1" applyBorder="1" applyAlignment="1">
      <alignment horizontal="center" vertical="center" wrapText="1"/>
    </xf>
    <xf numFmtId="0" fontId="28" fillId="0" borderId="17" xfId="0" applyFont="1" applyFill="1" applyBorder="1" applyAlignment="1">
      <alignment horizontal="center" wrapText="1"/>
    </xf>
    <xf numFmtId="0" fontId="28" fillId="0" borderId="15" xfId="0" applyFont="1" applyFill="1" applyBorder="1" applyAlignment="1">
      <alignment horizontal="center" wrapText="1"/>
    </xf>
    <xf numFmtId="0" fontId="28" fillId="0" borderId="18" xfId="0" applyFont="1" applyFill="1" applyBorder="1" applyAlignment="1">
      <alignment horizontal="left" wrapText="1"/>
    </xf>
    <xf numFmtId="0" fontId="28" fillId="0" borderId="20" xfId="0" applyFont="1" applyFill="1" applyBorder="1" applyAlignment="1">
      <alignment horizontal="left" wrapText="1"/>
    </xf>
    <xf numFmtId="0" fontId="28" fillId="0" borderId="9" xfId="0" applyFont="1" applyFill="1" applyBorder="1" applyAlignment="1">
      <alignment horizontal="left" wrapText="1"/>
    </xf>
    <xf numFmtId="0" fontId="28" fillId="0" borderId="10" xfId="0" applyFont="1" applyFill="1" applyBorder="1" applyAlignment="1">
      <alignment horizontal="left" wrapText="1"/>
    </xf>
    <xf numFmtId="0" fontId="2" fillId="3" borderId="17" xfId="0" applyFont="1" applyFill="1" applyBorder="1" applyAlignment="1">
      <alignment vertical="center" wrapText="1"/>
    </xf>
    <xf numFmtId="0" fontId="23" fillId="3" borderId="82" xfId="1" applyFont="1" applyFill="1" applyBorder="1" applyAlignment="1">
      <alignment horizontal="center" vertical="center" wrapText="1"/>
    </xf>
    <xf numFmtId="0" fontId="23" fillId="3" borderId="58" xfId="1" applyFont="1" applyFill="1" applyBorder="1" applyAlignment="1">
      <alignment horizontal="center" vertical="center" wrapText="1"/>
    </xf>
    <xf numFmtId="0" fontId="2" fillId="3" borderId="78" xfId="1" applyFont="1" applyFill="1" applyBorder="1" applyAlignment="1">
      <alignment horizontal="center" vertical="center" wrapText="1"/>
    </xf>
    <xf numFmtId="0" fontId="2" fillId="3" borderId="30" xfId="1" applyFont="1" applyFill="1" applyBorder="1" applyAlignment="1">
      <alignment horizontal="center" vertical="center" wrapText="1"/>
    </xf>
    <xf numFmtId="0" fontId="29" fillId="3" borderId="30" xfId="1" applyFont="1" applyFill="1" applyBorder="1" applyAlignment="1">
      <alignment horizontal="center" vertical="center" wrapText="1"/>
    </xf>
    <xf numFmtId="0" fontId="29" fillId="3" borderId="58" xfId="1" applyFont="1" applyFill="1" applyBorder="1" applyAlignment="1">
      <alignment horizontal="center" vertical="center" wrapText="1"/>
    </xf>
    <xf numFmtId="0" fontId="23" fillId="3" borderId="29" xfId="1" applyFont="1" applyFill="1" applyBorder="1" applyAlignment="1">
      <alignment horizontal="center" vertical="center" wrapText="1"/>
    </xf>
    <xf numFmtId="0" fontId="23" fillId="3" borderId="30" xfId="1" applyFont="1" applyFill="1" applyBorder="1" applyAlignment="1">
      <alignment horizontal="center" vertical="center" wrapText="1"/>
    </xf>
    <xf numFmtId="0" fontId="23" fillId="3" borderId="51" xfId="1" applyFont="1" applyFill="1" applyBorder="1" applyAlignment="1">
      <alignment horizontal="center" vertical="center" wrapText="1"/>
    </xf>
    <xf numFmtId="0" fontId="2" fillId="3" borderId="87" xfId="0" applyFont="1" applyFill="1" applyBorder="1" applyAlignment="1">
      <alignment horizontal="left" vertical="center" wrapText="1"/>
    </xf>
    <xf numFmtId="0" fontId="2" fillId="3" borderId="88" xfId="0" applyFont="1" applyFill="1" applyBorder="1" applyAlignment="1">
      <alignment horizontal="left" vertical="center" wrapText="1"/>
    </xf>
    <xf numFmtId="0" fontId="2" fillId="3" borderId="89" xfId="0" applyFont="1" applyFill="1" applyBorder="1" applyAlignment="1">
      <alignment horizontal="left" vertical="center" wrapText="1"/>
    </xf>
    <xf numFmtId="0" fontId="29" fillId="3" borderId="90" xfId="1" applyFont="1" applyFill="1" applyBorder="1" applyAlignment="1">
      <alignment horizontal="center" vertical="center" wrapText="1"/>
    </xf>
    <xf numFmtId="0" fontId="29" fillId="3" borderId="91" xfId="1" applyFont="1" applyFill="1" applyBorder="1" applyAlignment="1">
      <alignment horizontal="center" vertical="center" wrapText="1"/>
    </xf>
    <xf numFmtId="0" fontId="29" fillId="3" borderId="92" xfId="1" applyFont="1" applyFill="1" applyBorder="1" applyAlignment="1">
      <alignment horizontal="center" vertical="center" wrapText="1"/>
    </xf>
    <xf numFmtId="0" fontId="2" fillId="3" borderId="91" xfId="1" applyFont="1" applyFill="1" applyBorder="1" applyAlignment="1">
      <alignment horizontal="center" vertical="center" wrapText="1"/>
    </xf>
    <xf numFmtId="0" fontId="2" fillId="3" borderId="92" xfId="1" applyFont="1" applyFill="1" applyBorder="1" applyAlignment="1">
      <alignment horizontal="center" vertical="center" wrapText="1"/>
    </xf>
    <xf numFmtId="0" fontId="2" fillId="2" borderId="76" xfId="0" applyFont="1" applyFill="1" applyBorder="1" applyAlignment="1">
      <alignment horizontal="left" vertical="center" wrapText="1"/>
    </xf>
    <xf numFmtId="0" fontId="2" fillId="2" borderId="74" xfId="0" applyFont="1" applyFill="1" applyBorder="1" applyAlignment="1">
      <alignment horizontal="left" vertical="center" wrapText="1"/>
    </xf>
    <xf numFmtId="0" fontId="2" fillId="2" borderId="75"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3" fillId="3" borderId="102" xfId="1" applyFont="1" applyFill="1" applyBorder="1" applyAlignment="1">
      <alignment horizontal="center" vertical="center" wrapText="1"/>
    </xf>
    <xf numFmtId="0" fontId="23" fillId="3" borderId="91" xfId="1" applyFont="1" applyFill="1" applyBorder="1" applyAlignment="1">
      <alignment horizontal="center" vertical="center" wrapText="1"/>
    </xf>
    <xf numFmtId="0" fontId="23" fillId="3" borderId="92" xfId="1" applyFont="1" applyFill="1" applyBorder="1" applyAlignment="1">
      <alignment horizontal="center" vertical="center" wrapText="1"/>
    </xf>
    <xf numFmtId="0" fontId="23" fillId="3" borderId="90" xfId="1" applyFont="1" applyFill="1" applyBorder="1" applyAlignment="1">
      <alignment horizontal="center" vertical="center" wrapText="1"/>
    </xf>
    <xf numFmtId="0" fontId="28" fillId="0" borderId="1" xfId="0" applyFont="1" applyFill="1" applyBorder="1" applyAlignment="1">
      <alignment horizontal="center" wrapText="1"/>
    </xf>
    <xf numFmtId="0" fontId="12" fillId="0" borderId="12" xfId="0" applyFont="1" applyBorder="1" applyAlignment="1">
      <alignment horizontal="center" vertical="center" wrapText="1"/>
    </xf>
    <xf numFmtId="0" fontId="16" fillId="0" borderId="114" xfId="0" applyFont="1" applyBorder="1" applyAlignment="1">
      <alignment horizontal="left" wrapText="1"/>
    </xf>
    <xf numFmtId="0" fontId="16" fillId="0" borderId="46" xfId="0" applyFont="1" applyBorder="1" applyAlignment="1">
      <alignment horizontal="left" wrapText="1"/>
    </xf>
    <xf numFmtId="0" fontId="16" fillId="0" borderId="115" xfId="0" applyFont="1" applyBorder="1" applyAlignment="1">
      <alignment horizontal="left" wrapText="1"/>
    </xf>
    <xf numFmtId="0" fontId="15" fillId="17" borderId="2" xfId="0" applyFont="1" applyFill="1" applyBorder="1" applyAlignment="1">
      <alignment wrapText="1"/>
    </xf>
    <xf numFmtId="0" fontId="15" fillId="17" borderId="0" xfId="0" applyFont="1" applyFill="1" applyBorder="1" applyAlignment="1">
      <alignment wrapText="1"/>
    </xf>
    <xf numFmtId="0" fontId="15" fillId="17" borderId="26" xfId="0" applyFont="1" applyFill="1" applyBorder="1" applyAlignment="1">
      <alignment wrapText="1"/>
    </xf>
    <xf numFmtId="0" fontId="16" fillId="0" borderId="128" xfId="0" applyFont="1" applyBorder="1" applyAlignment="1">
      <alignment horizontal="left" wrapText="1"/>
    </xf>
    <xf numFmtId="0" fontId="16" fillId="0" borderId="123" xfId="0" applyFont="1" applyBorder="1" applyAlignment="1">
      <alignment horizontal="left" wrapText="1"/>
    </xf>
    <xf numFmtId="0" fontId="16" fillId="0" borderId="129" xfId="0" applyFont="1" applyBorder="1" applyAlignment="1">
      <alignment horizontal="left" wrapText="1"/>
    </xf>
    <xf numFmtId="0" fontId="16" fillId="0" borderId="125" xfId="0" applyFont="1" applyBorder="1" applyAlignment="1">
      <alignment horizontal="left" wrapText="1"/>
    </xf>
    <xf numFmtId="0" fontId="16" fillId="0" borderId="130" xfId="0" applyFont="1" applyBorder="1" applyAlignment="1">
      <alignment horizontal="left" wrapText="1"/>
    </xf>
    <xf numFmtId="0" fontId="16" fillId="0" borderId="127" xfId="0" applyFont="1" applyBorder="1" applyAlignment="1">
      <alignment horizontal="left" wrapText="1"/>
    </xf>
    <xf numFmtId="0" fontId="15" fillId="17" borderId="2" xfId="0" applyFont="1" applyFill="1" applyBorder="1" applyAlignment="1">
      <alignment horizontal="left" wrapText="1"/>
    </xf>
    <xf numFmtId="0" fontId="15" fillId="17" borderId="0" xfId="0" applyFont="1" applyFill="1" applyBorder="1" applyAlignment="1">
      <alignment horizontal="left" wrapText="1"/>
    </xf>
    <xf numFmtId="0" fontId="15" fillId="17" borderId="26" xfId="0" applyFont="1" applyFill="1" applyBorder="1" applyAlignment="1">
      <alignment horizontal="left" wrapText="1"/>
    </xf>
    <xf numFmtId="0" fontId="16" fillId="0" borderId="2" xfId="0" applyFont="1" applyFill="1" applyBorder="1" applyAlignment="1">
      <alignment horizontal="left" wrapText="1"/>
    </xf>
    <xf numFmtId="0" fontId="16" fillId="0" borderId="0" xfId="0" applyFont="1" applyFill="1" applyBorder="1" applyAlignment="1">
      <alignment horizontal="left" wrapText="1"/>
    </xf>
    <xf numFmtId="0" fontId="16" fillId="0" borderId="26" xfId="0" applyFont="1" applyFill="1" applyBorder="1" applyAlignment="1">
      <alignment horizontal="left" wrapText="1"/>
    </xf>
    <xf numFmtId="0" fontId="10" fillId="3" borderId="15" xfId="0" applyFont="1" applyFill="1" applyBorder="1" applyAlignment="1">
      <alignment horizontal="left"/>
    </xf>
    <xf numFmtId="0" fontId="10" fillId="3" borderId="1" xfId="0" applyFont="1" applyFill="1" applyBorder="1" applyAlignment="1">
      <alignment horizontal="left"/>
    </xf>
    <xf numFmtId="0" fontId="4" fillId="5" borderId="6"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2" fillId="0" borderId="24" xfId="0" applyFont="1" applyBorder="1" applyAlignment="1">
      <alignment horizontal="left" wrapText="1"/>
    </xf>
    <xf numFmtId="0" fontId="2" fillId="0" borderId="23" xfId="0" applyFont="1" applyBorder="1" applyAlignment="1">
      <alignment horizontal="left"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31" fillId="7" borderId="15" xfId="0" applyFont="1" applyFill="1" applyBorder="1" applyAlignment="1">
      <alignment vertical="center" wrapText="1"/>
    </xf>
    <xf numFmtId="0" fontId="31" fillId="7" borderId="1" xfId="0" applyFont="1" applyFill="1" applyBorder="1" applyAlignment="1">
      <alignment vertical="center" wrapText="1"/>
    </xf>
    <xf numFmtId="0" fontId="4" fillId="6" borderId="1" xfId="0" applyFont="1" applyFill="1" applyBorder="1" applyAlignment="1">
      <alignment horizontal="left" vertical="center" wrapText="1"/>
    </xf>
    <xf numFmtId="0" fontId="4" fillId="8" borderId="17"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13" fillId="0" borderId="17" xfId="0" applyFont="1" applyBorder="1" applyAlignment="1">
      <alignment horizontal="left" vertical="top" wrapText="1"/>
    </xf>
    <xf numFmtId="0" fontId="13" fillId="0" borderId="15" xfId="0" applyFont="1" applyBorder="1" applyAlignment="1">
      <alignment horizontal="left" vertical="top" wrapText="1"/>
    </xf>
    <xf numFmtId="0" fontId="13" fillId="16" borderId="17" xfId="0" applyFont="1" applyFill="1" applyBorder="1" applyAlignment="1">
      <alignment horizontal="left" vertical="top" wrapText="1"/>
    </xf>
    <xf numFmtId="0" fontId="13" fillId="16" borderId="15" xfId="0" applyFont="1" applyFill="1" applyBorder="1" applyAlignment="1">
      <alignment horizontal="left" vertical="top" wrapText="1"/>
    </xf>
    <xf numFmtId="0" fontId="38" fillId="0" borderId="1" xfId="0" applyFont="1" applyBorder="1" applyAlignment="1">
      <alignment horizontal="center" vertical="top" wrapText="1"/>
    </xf>
    <xf numFmtId="0" fontId="8" fillId="9" borderId="17"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38" fillId="0" borderId="17" xfId="0" applyFont="1" applyBorder="1" applyAlignment="1">
      <alignment horizontal="center" vertical="center" wrapText="1"/>
    </xf>
    <xf numFmtId="0" fontId="3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40" fillId="0" borderId="17" xfId="0" applyFont="1" applyBorder="1" applyAlignment="1">
      <alignment horizontal="left" vertical="top" wrapText="1"/>
    </xf>
    <xf numFmtId="0" fontId="40" fillId="0" borderId="15" xfId="0" applyFont="1" applyBorder="1" applyAlignment="1">
      <alignment horizontal="left" vertical="top" wrapText="1"/>
    </xf>
    <xf numFmtId="49" fontId="12" fillId="0" borderId="114" xfId="0" applyNumberFormat="1" applyFont="1" applyBorder="1" applyAlignment="1">
      <alignment horizontal="left" wrapText="1"/>
    </xf>
    <xf numFmtId="49" fontId="12" fillId="0" borderId="115" xfId="0" applyNumberFormat="1" applyFont="1" applyBorder="1" applyAlignment="1">
      <alignment horizontal="left" wrapText="1"/>
    </xf>
    <xf numFmtId="0" fontId="10" fillId="11" borderId="22" xfId="0" applyFont="1" applyFill="1" applyBorder="1" applyAlignment="1">
      <alignment wrapText="1"/>
    </xf>
    <xf numFmtId="0" fontId="10" fillId="11" borderId="23" xfId="0" applyFont="1" applyFill="1" applyBorder="1" applyAlignment="1">
      <alignment wrapText="1"/>
    </xf>
    <xf numFmtId="0" fontId="64" fillId="11" borderId="22" xfId="0" applyFont="1" applyFill="1" applyBorder="1" applyAlignment="1">
      <alignment horizontal="left"/>
    </xf>
    <xf numFmtId="0" fontId="64" fillId="11" borderId="23" xfId="0" applyFont="1" applyFill="1" applyBorder="1" applyAlignment="1">
      <alignment horizontal="left"/>
    </xf>
    <xf numFmtId="0" fontId="12" fillId="0" borderId="50" xfId="0" applyFont="1" applyBorder="1" applyAlignment="1">
      <alignment horizontal="left"/>
    </xf>
    <xf numFmtId="0" fontId="12" fillId="0" borderId="28" xfId="0" applyFont="1" applyBorder="1" applyAlignment="1">
      <alignment horizontal="left"/>
    </xf>
    <xf numFmtId="49" fontId="12" fillId="0" borderId="50" xfId="0" applyNumberFormat="1" applyFont="1" applyBorder="1" applyAlignment="1">
      <alignment horizontal="left" wrapText="1"/>
    </xf>
    <xf numFmtId="49" fontId="12" fillId="0" borderId="45" xfId="0" applyNumberFormat="1" applyFont="1" applyBorder="1" applyAlignment="1">
      <alignment horizontal="left" wrapText="1"/>
    </xf>
    <xf numFmtId="0" fontId="10" fillId="11" borderId="22" xfId="0" applyFont="1" applyFill="1" applyBorder="1" applyAlignment="1">
      <alignment horizontal="left" wrapText="1"/>
    </xf>
    <xf numFmtId="0" fontId="10" fillId="11" borderId="24" xfId="0" applyFont="1" applyFill="1" applyBorder="1" applyAlignment="1">
      <alignment horizontal="left" wrapText="1"/>
    </xf>
    <xf numFmtId="0" fontId="10" fillId="11" borderId="23" xfId="0" applyFont="1" applyFill="1" applyBorder="1" applyAlignment="1">
      <alignment horizontal="left" wrapText="1"/>
    </xf>
    <xf numFmtId="0" fontId="12" fillId="0" borderId="22" xfId="0" applyFont="1" applyBorder="1" applyAlignment="1">
      <alignment horizontal="left"/>
    </xf>
    <xf numFmtId="0" fontId="12" fillId="0" borderId="24" xfId="0" applyFont="1" applyBorder="1" applyAlignment="1">
      <alignment horizontal="left"/>
    </xf>
    <xf numFmtId="0" fontId="12" fillId="0" borderId="23" xfId="0" applyFont="1" applyBorder="1" applyAlignment="1">
      <alignment horizontal="left"/>
    </xf>
    <xf numFmtId="0" fontId="10" fillId="11" borderId="24" xfId="0" applyFont="1" applyFill="1" applyBorder="1" applyAlignment="1">
      <alignment horizontal="center"/>
    </xf>
    <xf numFmtId="0" fontId="10" fillId="11" borderId="23" xfId="0" applyFont="1" applyFill="1" applyBorder="1" applyAlignment="1">
      <alignment horizontal="center"/>
    </xf>
    <xf numFmtId="0" fontId="12" fillId="0" borderId="46" xfId="0" applyFont="1" applyBorder="1" applyAlignment="1">
      <alignment horizontal="left" wrapText="1"/>
    </xf>
    <xf numFmtId="0" fontId="12" fillId="0" borderId="115" xfId="0" applyFont="1" applyBorder="1" applyAlignment="1">
      <alignment horizontal="left" wrapText="1"/>
    </xf>
    <xf numFmtId="0" fontId="12" fillId="0" borderId="0" xfId="0" applyFont="1" applyBorder="1" applyAlignment="1">
      <alignment wrapText="1"/>
    </xf>
    <xf numFmtId="0" fontId="12" fillId="0" borderId="26" xfId="0" applyFont="1" applyBorder="1" applyAlignment="1">
      <alignment wrapText="1"/>
    </xf>
    <xf numFmtId="0" fontId="30" fillId="0" borderId="0" xfId="0" applyFont="1" applyBorder="1" applyAlignment="1">
      <alignment horizontal="center"/>
    </xf>
    <xf numFmtId="0" fontId="8" fillId="23" borderId="12" xfId="0" applyFont="1" applyFill="1" applyBorder="1" applyAlignment="1">
      <alignment horizontal="left"/>
    </xf>
    <xf numFmtId="0" fontId="8" fillId="23" borderId="13" xfId="0" applyFont="1" applyFill="1" applyBorder="1" applyAlignment="1">
      <alignment horizontal="left"/>
    </xf>
    <xf numFmtId="0" fontId="8" fillId="23" borderId="14" xfId="0" applyFont="1" applyFill="1" applyBorder="1" applyAlignment="1">
      <alignment horizontal="left"/>
    </xf>
    <xf numFmtId="0" fontId="30" fillId="0" borderId="1" xfId="0" applyFont="1" applyBorder="1" applyAlignment="1">
      <alignment horizontal="center"/>
    </xf>
    <xf numFmtId="49" fontId="0" fillId="0" borderId="0" xfId="0" applyNumberFormat="1" applyAlignment="1">
      <alignment horizontal="left" wrapText="1"/>
    </xf>
    <xf numFmtId="0" fontId="8" fillId="11" borderId="22" xfId="0" applyFont="1" applyFill="1" applyBorder="1" applyAlignment="1">
      <alignment wrapText="1"/>
    </xf>
    <xf numFmtId="0" fontId="8" fillId="11" borderId="23" xfId="0" applyFont="1" applyFill="1" applyBorder="1" applyAlignment="1">
      <alignment wrapText="1"/>
    </xf>
    <xf numFmtId="0" fontId="8" fillId="4" borderId="22" xfId="0" applyFont="1" applyFill="1" applyBorder="1" applyAlignment="1">
      <alignment horizontal="left"/>
    </xf>
    <xf numFmtId="0" fontId="8" fillId="4" borderId="23" xfId="0" applyFont="1" applyFill="1" applyBorder="1" applyAlignment="1">
      <alignment horizontal="left"/>
    </xf>
    <xf numFmtId="0" fontId="0" fillId="0" borderId="0" xfId="0" applyFill="1" applyAlignment="1">
      <alignment horizontal="left"/>
    </xf>
    <xf numFmtId="0" fontId="0" fillId="0" borderId="0" xfId="0" applyFill="1" applyAlignment="1"/>
    <xf numFmtId="0" fontId="0" fillId="0" borderId="0" xfId="0" applyAlignment="1">
      <alignment wrapText="1"/>
    </xf>
    <xf numFmtId="0" fontId="8" fillId="11" borderId="22" xfId="0" applyFont="1" applyFill="1" applyBorder="1" applyAlignment="1">
      <alignment horizontal="left"/>
    </xf>
    <xf numFmtId="0" fontId="8" fillId="11" borderId="24" xfId="0" applyFont="1" applyFill="1" applyBorder="1" applyAlignment="1">
      <alignment horizontal="left"/>
    </xf>
    <xf numFmtId="0" fontId="8" fillId="11" borderId="23" xfId="0" applyFont="1" applyFill="1" applyBorder="1" applyAlignment="1">
      <alignment horizontal="left"/>
    </xf>
    <xf numFmtId="0" fontId="0" fillId="0" borderId="0" xfId="0" applyAlignment="1"/>
    <xf numFmtId="0" fontId="8" fillId="0" borderId="0" xfId="0" applyFont="1" applyFill="1" applyAlignment="1"/>
    <xf numFmtId="0" fontId="0" fillId="0" borderId="46" xfId="0" applyFill="1" applyBorder="1" applyAlignment="1">
      <alignment horizontal="left"/>
    </xf>
    <xf numFmtId="0" fontId="0" fillId="0" borderId="0" xfId="0" applyFill="1" applyAlignment="1">
      <alignment wrapText="1"/>
    </xf>
    <xf numFmtId="0" fontId="8" fillId="13" borderId="0" xfId="0" applyFont="1" applyFill="1" applyAlignment="1">
      <alignment wrapText="1"/>
    </xf>
    <xf numFmtId="0" fontId="0" fillId="0" borderId="0" xfId="0" applyFill="1" applyAlignment="1">
      <alignment horizontal="left" wrapText="1"/>
    </xf>
    <xf numFmtId="0" fontId="8" fillId="11" borderId="22" xfId="0" applyFont="1" applyFill="1" applyBorder="1" applyAlignment="1"/>
    <xf numFmtId="0" fontId="8" fillId="11" borderId="24" xfId="0" applyFont="1" applyFill="1" applyBorder="1" applyAlignment="1"/>
    <xf numFmtId="0" fontId="8" fillId="11" borderId="23" xfId="0" applyFont="1" applyFill="1" applyBorder="1" applyAlignment="1"/>
    <xf numFmtId="0" fontId="0" fillId="0" borderId="0" xfId="0" applyAlignment="1">
      <alignment horizontal="left" wrapText="1"/>
    </xf>
  </cellXfs>
  <cellStyles count="5">
    <cellStyle name="Comma" xfId="3" builtinId="3"/>
    <cellStyle name="Hyperlink" xfId="1" builtinId="8"/>
    <cellStyle name="Normal" xfId="0" builtinId="0"/>
    <cellStyle name="Normal 2" xfId="2" xr:uid="{B830F76D-4509-4538-85DA-3994DF653F27}"/>
    <cellStyle name="Percent" xfId="4" builtinId="5"/>
  </cellStyles>
  <dxfs count="19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alignment horizontal="center" vertical="bottom" textRotation="0" wrapText="1" indent="0" justifyLastLine="0" shrinkToFit="0" readingOrder="0"/>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0"/>
        <color theme="1"/>
        <name val="Calibri"/>
        <family val="2"/>
        <scheme val="minor"/>
      </font>
      <alignment horizontal="center"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
      <font>
        <strike val="0"/>
      </font>
      <fill>
        <patternFill>
          <bgColor rgb="FFFFFF00"/>
        </patternFill>
      </fill>
    </dxf>
    <dxf>
      <fill>
        <patternFill>
          <bgColor theme="0" tint="-0.499984740745262"/>
        </patternFill>
      </fill>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0" formatCode="General"/>
      <alignment horizontal="center" vertical="bottom" textRotation="0" wrapText="1" indent="0" justifyLastLine="0" shrinkToFit="0" readingOrder="0"/>
      <border diagonalUp="0" diagonalDown="0">
        <left/>
        <right/>
        <top style="thin">
          <color indexed="64"/>
        </top>
        <bottom style="thin">
          <color indexed="64"/>
        </bottom>
        <vertical/>
        <horizontal/>
      </border>
    </dxf>
    <dxf>
      <font>
        <strike val="0"/>
        <outline val="0"/>
        <shadow val="0"/>
        <u val="none"/>
        <vertAlign val="baseline"/>
        <sz val="12"/>
        <color theme="1"/>
        <name val="Calibri"/>
        <family val="2"/>
        <scheme val="minor"/>
      </font>
      <numFmt numFmtId="0" formatCode="Genera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alignment horizontal="center" vertical="bottom" textRotation="0" wrapText="1" indent="0" justifyLastLine="0" shrinkToFit="0" readingOrder="0"/>
    </dxf>
    <dxf>
      <border outline="0">
        <bottom style="thin">
          <color indexed="64"/>
        </bottom>
      </border>
    </dxf>
    <dxf>
      <font>
        <strike val="0"/>
        <outline val="0"/>
        <shadow val="0"/>
        <u val="none"/>
        <vertAlign val="baseline"/>
        <sz val="12"/>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val="0"/>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medium">
          <color indexed="64"/>
        </left>
        <right style="medium">
          <color indexed="64"/>
        </right>
        <top/>
        <bottom/>
        <vertical/>
        <horizontal/>
      </border>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style="slantDashDot">
          <color theme="4" tint="-0.24994659260841701"/>
        </right>
        <top/>
        <bottom/>
      </border>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slantDashDot">
          <color theme="4" tint="-0.24994659260841701"/>
        </left>
        <right/>
        <top/>
        <bottom/>
      </border>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medium">
          <color indexed="64"/>
        </right>
        <top/>
        <bottom/>
        <vertical style="thin">
          <color indexed="64"/>
        </vertical>
      </border>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vertical style="thin">
          <color indexed="64"/>
        </vertical>
      </border>
    </dxf>
    <dxf>
      <font>
        <strike val="0"/>
        <outline val="0"/>
        <shadow val="0"/>
        <vertAlign val="baseline"/>
        <sz val="14"/>
        <name val="Calibri"/>
        <family val="2"/>
        <scheme val="minor"/>
      </font>
      <alignment horizontal="general" vertical="bottom" textRotation="0" wrapText="1" indent="0" justifyLastLine="0" shrinkToFit="0" readingOrder="0"/>
      <border diagonalUp="0" diagonalDown="0">
        <left style="thin">
          <color indexed="64"/>
        </left>
        <right style="thin">
          <color indexed="64"/>
        </right>
        <vertical style="thin">
          <color indexed="64"/>
        </vertic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thin">
          <color indexed="64"/>
        </left>
        <right style="medium">
          <color indexed="64"/>
        </right>
        <vertical style="thin">
          <color indexed="64"/>
        </vertic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medium">
          <color indexed="64"/>
        </left>
        <right style="thin">
          <color indexed="64"/>
        </right>
        <top/>
        <bottom/>
        <vertical style="thin">
          <color indexed="64"/>
        </vertic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thin">
          <color indexed="64"/>
        </left>
        <right style="medium">
          <color indexed="64"/>
        </right>
        <top/>
        <bottom/>
        <vertical style="thin">
          <color indexed="64"/>
        </vertic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medium">
          <color indexed="64"/>
        </left>
        <right style="thin">
          <color indexed="64"/>
        </right>
        <top/>
        <bottom/>
        <vertical style="thin">
          <color indexed="64"/>
        </vertic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right style="slantDashDot">
          <color theme="4" tint="-0.24994659260841701"/>
        </right>
        <top/>
        <bottom/>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medium">
          <color indexed="64"/>
        </left>
        <right/>
        <top/>
        <bottom/>
        <vertic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right style="slantDashDot">
          <color theme="4" tint="-0.24994659260841701"/>
        </right>
        <top/>
        <bottom/>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medium">
          <color indexed="64"/>
        </left>
        <right/>
        <top/>
        <bottom/>
      </border>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medium">
          <color indexed="64"/>
        </left>
        <right style="thick">
          <color indexed="64"/>
        </right>
        <top/>
        <bottom/>
        <vertical/>
        <horizont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thin">
          <color indexed="64"/>
        </left>
        <right style="medium">
          <color indexed="64"/>
        </right>
        <top/>
        <bottom/>
        <vertical style="thin">
          <color indexed="64"/>
        </vertical>
        <horizont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medium">
          <color indexed="64"/>
        </left>
        <right style="thin">
          <color indexed="64"/>
        </right>
        <top/>
        <bottom/>
        <vertical style="thin">
          <color indexed="64"/>
        </vertical>
        <horizont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thin">
          <color indexed="64"/>
        </left>
        <right style="medium">
          <color indexed="64"/>
        </right>
        <top/>
        <bottom/>
        <vertical style="thin">
          <color indexed="64"/>
        </vertical>
        <horizontal/>
      </border>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medium">
          <color indexed="64"/>
        </left>
        <right style="thin">
          <color indexed="64"/>
        </right>
        <top/>
        <bottom/>
        <vertical style="thin">
          <color indexed="64"/>
        </vertical>
        <horizont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border diagonalUp="0" diagonalDown="0">
        <left style="thin">
          <color indexed="64"/>
        </left>
        <right style="medium">
          <color indexed="64"/>
        </right>
        <top/>
        <bottom/>
        <vertical style="thin">
          <color indexed="64"/>
        </vertical>
        <horizontal/>
      </border>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medium">
          <color indexed="64"/>
        </left>
        <right style="thin">
          <color indexed="64"/>
        </right>
        <top/>
        <bottom/>
        <vertical style="thin">
          <color indexed="64"/>
        </vertical>
        <horizontal/>
      </border>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right style="thin">
          <color indexed="64"/>
        </right>
        <top/>
        <bottom/>
        <vertical style="thin">
          <color indexed="64"/>
        </vertical>
        <horizontal/>
      </border>
    </dxf>
    <dxf>
      <font>
        <i/>
        <strike val="0"/>
        <outline val="0"/>
        <shadow val="0"/>
        <vertAlign val="baseline"/>
        <sz val="14"/>
        <name val="Calibri"/>
        <family val="2"/>
        <scheme val="minor"/>
      </font>
      <numFmt numFmtId="165" formatCode="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horizontal/>
      </border>
    </dxf>
    <dxf>
      <font>
        <strike val="0"/>
        <outline val="0"/>
        <shadow val="0"/>
        <vertAlign val="baseline"/>
        <sz val="14"/>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vertAlign val="baseline"/>
        <sz val="14"/>
        <name val="Calibri"/>
        <family val="2"/>
        <scheme val="minor"/>
      </font>
      <numFmt numFmtId="19" formatCode="m/d/yyyy"/>
      <fill>
        <patternFill patternType="none">
          <fgColor indexed="64"/>
          <bgColor auto="1"/>
        </patternFill>
      </fill>
      <alignment horizontal="center" vertical="bottom" textRotation="0" wrapText="0" indent="0" justifyLastLine="0" shrinkToFit="0" readingOrder="0"/>
      <border diagonalUp="0" diagonalDown="0">
        <left style="thick">
          <color indexed="64"/>
        </left>
        <right/>
        <top/>
        <bottom/>
        <vertical/>
        <horizontal/>
      </border>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vertAlign val="baseline"/>
        <sz val="14"/>
        <name val="Calibri"/>
        <family val="2"/>
        <scheme val="minor"/>
      </font>
      <fill>
        <patternFill patternType="none">
          <fgColor indexed="64"/>
          <bgColor auto="1"/>
        </patternFill>
      </fill>
      <alignment horizontal="center" textRotation="0" wrapText="1" indent="0" justifyLastLine="0" shrinkToFit="0" readingOrder="0"/>
    </dxf>
    <dxf>
      <font>
        <strike val="0"/>
        <outline val="0"/>
        <shadow val="0"/>
        <vertAlign val="baseline"/>
        <sz val="14"/>
        <name val="Calibri"/>
        <family val="2"/>
        <scheme val="minor"/>
      </font>
      <fill>
        <patternFill patternType="solid">
          <fgColor indexed="64"/>
          <bgColor theme="0"/>
        </patternFill>
      </fill>
      <alignment horizontal="center" vertical="center" textRotation="0" wrapText="1"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135">
          <stop position="0">
            <color rgb="FFFFC000"/>
          </stop>
          <stop position="1">
            <color rgb="FFFF00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strike/>
      </font>
    </dxf>
    <dxf>
      <font>
        <color rgb="FF9C0006"/>
      </font>
      <fill>
        <gradientFill degree="135">
          <stop position="0">
            <color rgb="FFFFC000"/>
          </stop>
          <stop position="1">
            <color rgb="FFFF00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strike val="0"/>
        <outline val="0"/>
        <shadow val="0"/>
        <vertAlign val="baseline"/>
        <sz val="14"/>
        <name val="Calibri"/>
        <family val="2"/>
        <scheme val="minor"/>
      </font>
      <alignment textRotation="0" wrapText="1" indent="0" justifyLastLine="0" shrinkToFit="0" readingOrder="0"/>
      <border diagonalUp="0" diagonalDown="0">
        <left style="medium">
          <color indexed="64"/>
        </left>
        <right style="medium">
          <color indexed="64"/>
        </right>
        <top/>
        <bottom/>
        <vertical/>
        <horizontal/>
      </border>
    </dxf>
    <dxf>
      <font>
        <strike val="0"/>
        <outline val="0"/>
        <shadow val="0"/>
        <vertAlign val="baseline"/>
        <sz val="14"/>
        <name val="Calibri"/>
        <family val="2"/>
        <scheme val="minor"/>
      </font>
      <alignment textRotation="0" wrapText="1" indent="0" justifyLastLine="0" shrinkToFit="0" readingOrder="0"/>
      <border diagonalUp="0" diagonalDown="0">
        <left/>
        <right style="slantDashDot">
          <color theme="4" tint="-0.24994659260841701"/>
        </right>
        <top/>
        <bottom/>
      </border>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border diagonalUp="0" diagonalDown="0">
        <left style="medium">
          <color indexed="64"/>
        </left>
        <right/>
        <top/>
        <bottom/>
      </border>
    </dxf>
    <dxf>
      <font>
        <strike val="0"/>
        <outline val="0"/>
        <shadow val="0"/>
        <vertAlign val="baseline"/>
        <sz val="14"/>
        <name val="Calibri"/>
        <family val="2"/>
        <scheme val="minor"/>
      </font>
      <alignment textRotation="0" wrapText="1" indent="0" justifyLastLine="0" shrinkToFit="0" readingOrder="0"/>
      <border diagonalUp="0" diagonalDown="0">
        <left/>
        <right style="slantDashDot">
          <color theme="4" tint="-0.24994659260841701"/>
        </right>
        <top/>
        <bottom/>
      </border>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border diagonalUp="0" diagonalDown="0">
        <left style="medium">
          <color indexed="64"/>
        </left>
        <right/>
        <top/>
        <bottom/>
      </border>
    </dxf>
    <dxf>
      <font>
        <strike val="0"/>
        <outline val="0"/>
        <shadow val="0"/>
        <vertAlign val="baseline"/>
        <sz val="14"/>
        <name val="Calibri"/>
        <family val="2"/>
        <scheme val="minor"/>
      </font>
      <alignment textRotation="0" wrapText="1" indent="0" justifyLastLine="0" shrinkToFit="0" readingOrder="0"/>
      <border diagonalUp="0" diagonalDown="0">
        <left/>
        <right style="slantDashDot">
          <color theme="4" tint="-0.24994659260841701"/>
        </right>
        <top/>
        <bottom/>
      </border>
    </dxf>
    <dxf>
      <font>
        <strike val="0"/>
        <outline val="0"/>
        <shadow val="0"/>
        <vertAlign val="baseline"/>
        <sz val="14"/>
        <name val="Calibri"/>
        <family val="2"/>
        <scheme val="minor"/>
      </font>
      <alignment textRotation="0" wrapText="1" indent="0" justifyLastLine="0" shrinkToFit="0" readingOrder="0"/>
      <border diagonalUp="0" diagonalDown="0">
        <left style="medium">
          <color indexed="64"/>
        </left>
        <right/>
        <top/>
        <bottom/>
      </border>
    </dxf>
    <dxf>
      <font>
        <strike val="0"/>
        <outline val="0"/>
        <shadow val="0"/>
        <vertAlign val="baseline"/>
        <sz val="14"/>
        <name val="Calibri"/>
        <family val="2"/>
        <scheme val="minor"/>
      </font>
      <alignment textRotation="0" wrapText="1" indent="0" justifyLastLine="0" shrinkToFit="0" readingOrder="0"/>
      <border diagonalUp="0" diagonalDown="0" outline="0">
        <left/>
        <right style="slantDashDot">
          <color theme="4" tint="-0.24994659260841701"/>
        </right>
        <top/>
        <bottom/>
      </border>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border diagonalUp="0" diagonalDown="0" outline="0">
        <left style="slantDashDot">
          <color theme="4" tint="-0.24994659260841701"/>
        </left>
        <right/>
        <top/>
        <bottom/>
      </border>
    </dxf>
    <dxf>
      <font>
        <strike val="0"/>
        <outline val="0"/>
        <shadow val="0"/>
        <vertAlign val="baseline"/>
        <sz val="14"/>
        <name val="Calibri"/>
        <family val="2"/>
        <scheme val="minor"/>
      </font>
      <alignment textRotation="0" wrapText="1" indent="0" justifyLastLine="0" shrinkToFit="0" readingOrder="0"/>
      <border diagonalUp="0" diagonalDown="0" outline="0">
        <left/>
        <right style="slantDashDot">
          <color theme="4" tint="-0.24994659260841701"/>
        </right>
        <top/>
        <bottom/>
      </border>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border diagonalUp="0" diagonalDown="0" outline="0">
        <left style="slantDashDot">
          <color theme="4" tint="-0.24994659260841701"/>
        </left>
        <right/>
        <top/>
        <bottom/>
      </border>
    </dxf>
    <dxf>
      <font>
        <strike val="0"/>
        <outline val="0"/>
        <shadow val="0"/>
        <vertAlign val="baseline"/>
        <sz val="14"/>
        <name val="Calibri"/>
        <family val="2"/>
        <scheme val="minor"/>
      </font>
      <alignment textRotation="0" wrapText="1" indent="0" justifyLastLine="0" shrinkToFit="0" readingOrder="0"/>
      <border diagonalUp="0" diagonalDown="0">
        <left style="medium">
          <color indexed="64"/>
        </left>
        <right style="thick">
          <color indexed="64"/>
        </right>
        <vertical/>
      </border>
    </dxf>
    <dxf>
      <font>
        <strike val="0"/>
        <outline val="0"/>
        <shadow val="0"/>
        <vertAlign val="baseline"/>
        <sz val="14"/>
        <name val="Calibri"/>
        <family val="2"/>
        <scheme val="minor"/>
      </font>
      <alignment textRotation="0" wrapText="1" indent="0" justifyLastLine="0" shrinkToFit="0" readingOrder="0"/>
      <border diagonalUp="0" diagonalDown="0">
        <left style="thin">
          <color indexed="64"/>
        </left>
        <right style="medium">
          <color indexed="64"/>
        </right>
        <top/>
        <bottom/>
        <vertical style="thin">
          <color indexed="64"/>
        </vertical>
      </border>
    </dxf>
    <dxf>
      <font>
        <strike val="0"/>
        <outline val="0"/>
        <shadow val="0"/>
        <vertAlign val="baseline"/>
        <sz val="14"/>
        <name val="Calibri"/>
        <family val="2"/>
        <scheme val="minor"/>
      </font>
      <alignment textRotation="0" wrapText="1" indent="0" justifyLastLine="0" shrinkToFit="0" readingOrder="0"/>
      <border diagonalUp="0" diagonalDown="0">
        <left style="medium">
          <color indexed="64"/>
        </left>
        <right style="thin">
          <color indexed="64"/>
        </right>
        <top/>
        <bottom/>
        <vertical style="thin">
          <color indexed="64"/>
        </vertical>
      </border>
    </dxf>
    <dxf>
      <font>
        <strike val="0"/>
        <outline val="0"/>
        <shadow val="0"/>
        <vertAlign val="baseline"/>
        <sz val="14"/>
        <name val="Calibri"/>
        <family val="2"/>
        <scheme val="minor"/>
      </font>
      <alignment textRotation="0" wrapText="1" indent="0" justifyLastLine="0" shrinkToFit="0" readingOrder="0"/>
      <border diagonalUp="0" diagonalDown="0">
        <left style="thin">
          <color indexed="64"/>
        </left>
        <right style="medium">
          <color indexed="64"/>
        </right>
        <top/>
        <bottom/>
        <vertical style="thin">
          <color indexed="64"/>
        </vertical>
      </border>
    </dxf>
    <dxf>
      <font>
        <strike val="0"/>
        <outline val="0"/>
        <shadow val="0"/>
        <vertAlign val="baseline"/>
        <sz val="14"/>
        <name val="Calibri"/>
        <family val="2"/>
        <scheme val="minor"/>
      </font>
      <alignment textRotation="0" wrapText="1" indent="0" justifyLastLine="0" shrinkToFit="0" readingOrder="0"/>
      <border diagonalUp="0" diagonalDown="0">
        <left style="medium">
          <color indexed="64"/>
        </left>
        <right style="thin">
          <color indexed="64"/>
        </right>
        <top/>
        <bottom/>
        <vertical style="thin">
          <color indexed="64"/>
        </vertical>
      </border>
    </dxf>
    <dxf>
      <font>
        <strike val="0"/>
        <outline val="0"/>
        <shadow val="0"/>
        <vertAlign val="baseline"/>
        <sz val="14"/>
        <name val="Calibri"/>
        <family val="2"/>
        <scheme val="minor"/>
      </font>
      <alignment textRotation="0" wrapText="1" indent="0" justifyLastLine="0" shrinkToFit="0" readingOrder="0"/>
      <border diagonalUp="0" diagonalDown="0">
        <left style="thin">
          <color indexed="64"/>
        </left>
        <right style="medium">
          <color indexed="64"/>
        </right>
        <top/>
        <bottom/>
        <vertical style="thin">
          <color indexed="64"/>
        </vertical>
      </border>
    </dxf>
    <dxf>
      <font>
        <strike val="0"/>
        <outline val="0"/>
        <shadow val="0"/>
        <vertAlign val="baseline"/>
        <sz val="14"/>
        <name val="Calibri"/>
        <family val="2"/>
        <scheme val="minor"/>
      </font>
      <alignment textRotation="0" wrapText="1" indent="0" justifyLastLine="0" shrinkToFit="0" readingOrder="0"/>
      <border diagonalUp="0" diagonalDown="0">
        <left style="medium">
          <color indexed="64"/>
        </left>
        <right style="thin">
          <color indexed="64"/>
        </right>
        <top/>
        <bottom/>
        <vertical style="thin">
          <color indexed="64"/>
        </vertical>
      </border>
    </dxf>
    <dxf>
      <font>
        <strike val="0"/>
        <outline val="0"/>
        <shadow val="0"/>
        <vertAlign val="baseline"/>
        <sz val="14"/>
        <name val="Calibri"/>
        <family val="2"/>
        <scheme val="minor"/>
      </font>
      <alignment textRotation="0" wrapText="1" indent="0" justifyLastLine="0" shrinkToFit="0" readingOrder="0"/>
      <border diagonalUp="0" diagonalDown="0">
        <left style="thin">
          <color indexed="64"/>
        </left>
        <right style="thin">
          <color indexed="64"/>
        </right>
        <top/>
        <bottom/>
        <vertical style="thin">
          <color indexed="64"/>
        </vertical>
      </border>
    </dxf>
    <dxf>
      <font>
        <strike val="0"/>
        <outline val="0"/>
        <shadow val="0"/>
        <vertAlign val="baseline"/>
        <sz val="14"/>
        <name val="Calibri"/>
        <family val="2"/>
        <scheme val="minor"/>
      </font>
      <numFmt numFmtId="0" formatCode="General"/>
      <alignment textRotation="0" wrapText="1" indent="0" justifyLastLine="0" shrinkToFit="0" readingOrder="0"/>
      <border diagonalUp="0" diagonalDown="0">
        <left style="thin">
          <color indexed="64"/>
        </left>
        <right style="thin">
          <color indexed="64"/>
        </right>
        <vertical style="thin">
          <color indexed="64"/>
        </vertical>
      </border>
    </dxf>
    <dxf>
      <font>
        <strike val="0"/>
        <outline val="0"/>
        <shadow val="0"/>
        <vertAlign val="baseline"/>
        <sz val="14"/>
        <name val="Calibri"/>
        <family val="2"/>
        <scheme val="minor"/>
      </font>
      <alignment textRotation="0" wrapText="1" indent="0" justifyLastLine="0" shrinkToFit="0" readingOrder="0"/>
      <border diagonalUp="0" diagonalDown="0">
        <left style="thin">
          <color indexed="64"/>
        </left>
        <right style="thin">
          <color indexed="64"/>
        </right>
        <vertical style="thin">
          <color indexed="64"/>
        </vertical>
      </border>
    </dxf>
    <dxf>
      <font>
        <strike val="0"/>
        <outline val="0"/>
        <shadow val="0"/>
        <vertAlign val="baseline"/>
        <sz val="14"/>
        <name val="Calibri"/>
        <family val="2"/>
        <scheme val="minor"/>
      </font>
      <alignment textRotation="0" wrapText="1" indent="0" justifyLastLine="0" shrinkToFit="0" readingOrder="0"/>
      <border diagonalUp="0" diagonalDown="0">
        <left style="thick">
          <color indexed="64"/>
        </left>
        <right style="thin">
          <color indexed="64"/>
        </right>
        <top/>
        <bottom/>
        <vertical style="thin">
          <color indexed="64"/>
        </vertical>
      </border>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vertAlign val="baseline"/>
        <sz val="14"/>
        <name val="Calibri"/>
        <family val="2"/>
        <scheme val="minor"/>
      </font>
      <alignment textRotation="0" wrapText="1" indent="0" justifyLastLine="0" shrinkToFit="0" readingOrder="0"/>
    </dxf>
    <dxf>
      <font>
        <strike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1"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strike/>
      </font>
    </dxf>
    <dxf>
      <font>
        <color rgb="FF9C0006"/>
      </font>
      <fill>
        <gradientFill degree="135">
          <stop position="0">
            <color rgb="FFFFC000"/>
          </stop>
          <stop position="1">
            <color rgb="FFFF00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color rgb="FF9C0006"/>
      </font>
      <fill>
        <gradientFill degree="45">
          <stop position="0">
            <color rgb="FFFF0000"/>
          </stop>
          <stop position="1">
            <color theme="0"/>
          </stop>
        </gradientFill>
      </fill>
    </dxf>
    <dxf>
      <font>
        <color rgb="FF9C0006"/>
      </font>
      <fill>
        <gradientFill degree="45">
          <stop position="0">
            <color rgb="FFFFC000"/>
          </stop>
          <stop position="1">
            <color theme="0"/>
          </stop>
        </gradientFill>
      </fill>
    </dxf>
    <dxf>
      <font>
        <color rgb="FF9C0006"/>
      </font>
      <fill>
        <gradientFill degree="45">
          <stop position="0">
            <color theme="0"/>
          </stop>
          <stop position="1">
            <color rgb="FFFFFF00"/>
          </stop>
        </gradientFill>
      </fill>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left style="medium">
          <color indexed="64"/>
        </left>
        <right style="medium">
          <color indexed="64"/>
        </right>
        <top style="thin">
          <color indexed="64"/>
        </top>
        <bottom style="thin">
          <color indexed="64"/>
        </bottom>
        <vertical/>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m/d/yyyy"/>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m/d/yyyy"/>
      <fill>
        <patternFill>
          <fgColor indexed="64"/>
          <bgColor rgb="FFFFFF0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m/d/yyyy"/>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0000"/>
        <name val="Calibri"/>
        <family val="2"/>
        <scheme val="minor"/>
      </font>
      <fill>
        <patternFill>
          <fgColor indexed="64"/>
          <bgColor rgb="FFFFFF0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family val="2"/>
        <scheme val="minor"/>
      </font>
      <alignment horizontal="center"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Calibri"/>
        <family val="2"/>
        <scheme val="minor"/>
      </font>
      <numFmt numFmtId="164" formatCode="000\-00\-0000"/>
      <alignment horizontal="center" vertical="bottom" textRotation="0" wrapText="0" indent="0" justifyLastLine="0" shrinkToFit="0" readingOrder="0"/>
    </dxf>
    <dxf>
      <border outline="0">
        <top style="thin">
          <color theme="1"/>
        </top>
      </border>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dxf>
    <dxf>
      <font>
        <strike val="0"/>
        <outline val="0"/>
        <shadow val="0"/>
        <vertAlign val="baseline"/>
        <sz val="14"/>
        <name val="Calibri"/>
        <family val="2"/>
        <scheme val="minor"/>
      </font>
      <fill>
        <patternFill patternType="solid">
          <fgColor indexed="64"/>
          <bgColor theme="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5700"/>
      </font>
      <fill>
        <patternFill>
          <bgColor rgb="FFFFEB9C"/>
        </patternFill>
      </fill>
    </dxf>
    <dxf>
      <font>
        <color rgb="FF9C0006"/>
      </font>
      <fill>
        <patternFill>
          <bgColor rgb="FFFFC7CE"/>
        </patternFill>
      </fill>
    </dxf>
    <dxf>
      <fill>
        <patternFill>
          <bgColor rgb="FFFFC000"/>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5700"/>
      </font>
      <fill>
        <patternFill>
          <bgColor rgb="FFFFEB9C"/>
        </patternFill>
      </fill>
    </dxf>
    <dxf>
      <font>
        <color rgb="FF9C0006"/>
      </font>
      <fill>
        <patternFill>
          <bgColor rgb="FFFFC7CE"/>
        </patternFill>
      </fill>
    </dxf>
    <dxf>
      <fill>
        <patternFill>
          <bgColor rgb="FFFFC000"/>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strike/>
      </font>
    </dxf>
    <dxf>
      <fill>
        <patternFill patternType="lightHorizontal">
          <bgColor theme="0" tint="-0.499984740745262"/>
        </patternFill>
      </fill>
    </dxf>
    <dxf>
      <font>
        <color rgb="FF9C0006"/>
      </font>
      <fill>
        <patternFill>
          <bgColor rgb="FFFFC7CE"/>
        </pattern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rgb="FFFFFF00"/>
          </stop>
          <stop position="1">
            <color rgb="FFFF0000"/>
          </stop>
        </gradientFill>
      </fill>
    </dxf>
    <dxf>
      <fill>
        <gradientFill degree="90">
          <stop position="0">
            <color rgb="FFFFFF00"/>
          </stop>
          <stop position="1">
            <color rgb="FFFFC000"/>
          </stop>
        </gradientFill>
      </fill>
    </dxf>
    <dxf>
      <font>
        <color rgb="FF9C5700"/>
      </font>
      <fill>
        <patternFill>
          <bgColor rgb="FFFFEB9C"/>
        </patternFill>
      </fill>
    </dxf>
    <dxf>
      <font>
        <color rgb="FF9C0006"/>
      </font>
      <fill>
        <patternFill>
          <bgColor rgb="FFFFC7CE"/>
        </patternFill>
      </fill>
    </dxf>
    <dxf>
      <fill>
        <patternFill>
          <bgColor rgb="FFFFC000"/>
        </patternFill>
      </fill>
    </dxf>
    <dxf>
      <font>
        <strike/>
      </font>
    </dxf>
    <dxf>
      <fill>
        <patternFill patternType="lightHorizontal">
          <bgColor theme="0" tint="-0.499984740745262"/>
        </patternFill>
      </fill>
    </dxf>
  </dxfs>
  <tableStyles count="0" defaultTableStyle="TableStyleMedium2" defaultPivotStyle="PivotStyleLight16"/>
  <colors>
    <mruColors>
      <color rgb="FFFF9966"/>
      <color rgb="FFFFCCCC"/>
      <color rgb="FFFFC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dol.ny.gov/wioa-performance-measures-and-outcomes-guide-0" TargetMode="External"/></Relationships>
</file>

<file path=xl/drawings/drawing1.xml><?xml version="1.0" encoding="utf-8"?>
<xdr:wsDr xmlns:xdr="http://schemas.openxmlformats.org/drawingml/2006/spreadsheetDrawing" xmlns:a="http://schemas.openxmlformats.org/drawingml/2006/main">
  <xdr:twoCellAnchor>
    <xdr:from>
      <xdr:col>36</xdr:col>
      <xdr:colOff>392906</xdr:colOff>
      <xdr:row>1</xdr:row>
      <xdr:rowOff>821531</xdr:rowOff>
    </xdr:from>
    <xdr:to>
      <xdr:col>38</xdr:col>
      <xdr:colOff>0</xdr:colOff>
      <xdr:row>1</xdr:row>
      <xdr:rowOff>976312</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239C727-D925-4916-A33F-CB327942DC24}"/>
            </a:ext>
          </a:extLst>
        </xdr:cNvPr>
        <xdr:cNvSpPr/>
      </xdr:nvSpPr>
      <xdr:spPr>
        <a:xfrm>
          <a:off x="81857056" y="1393031"/>
          <a:ext cx="3606800" cy="154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5822DD-6FE1-4FED-A946-F4DF3598F244}" name="Table3" displayName="Table3" ref="B2:AK53" totalsRowShown="0" headerRowDxfId="451" dataDxfId="450" tableBorderDxfId="449">
  <autoFilter ref="B2:AK53" xr:uid="{E01D2E55-5ACD-49BF-ACE0-D33991A4F946}"/>
  <tableColumns count="36">
    <tableColumn id="1" xr3:uid="{AFA344A3-0206-49CB-AD22-92EC5014A980}" name="OSOS ID" dataDxfId="448"/>
    <tableColumn id="2" xr3:uid="{E8592495-B27A-4107-9C10-D1D3F0813B91}" name="Customer Name" dataDxfId="447"/>
    <tableColumn id="41" xr3:uid="{B13E36A6-7F9F-4506-96EC-60FD3078D8A7}" name="List program funding used" dataDxfId="446"/>
    <tableColumn id="27" xr3:uid="{5D0FF3B6-1CAB-4CD7-B770-A875E4C26770}" name="County/ One Stop Center" dataDxfId="445"/>
    <tableColumn id="4" xr3:uid="{55A39EA3-73A8-43F0-87B4-A92BF16713B0}" name="Enrollment Date" dataDxfId="444"/>
    <tableColumn id="40" xr3:uid="{2FC430B8-69A0-4169-8A12-C585E4A45E5D}" name="Date of Birth" dataDxfId="443"/>
    <tableColumn id="5" xr3:uid="{05939D67-DF90-4E07-A8AE-5338B8E6212D}" name="DOB Verified" dataDxfId="442"/>
    <tableColumn id="6" xr3:uid="{C8DA78F7-01DA-46DF-8F5A-7FD660C45298}" name="Age at Enrollment (Must be at least 18)_x000a_WIOA §680.120" dataDxfId="441">
      <calculatedColumnFormula>(F3-G3)/365.25</calculatedColumnFormula>
    </tableColumn>
    <tableColumn id="7" xr3:uid="{EAF98713-6BA6-440D-B94D-0FA4016B4881}" name="Selective Service_x000a_TA 12-9.1" dataDxfId="440"/>
    <tableColumn id="10" xr3:uid="{F0A84795-1C4A-46CB-8379-C71CBDADFA6F}" name="Is Customer Eligible for Funding Stream?" dataDxfId="439"/>
    <tableColumn id="11" xr3:uid="{39F71995-FFF6-4CE8-9C80-7FB77E286940}" name="Long-Term Unemployed_x000a_" dataDxfId="438"/>
    <tableColumn id="12" xr3:uid="{0D316741-1214-4D77-B40F-95730028A24C}" name="Low Income_x000a_WIOA Sec. 3(36)_x000a_(Adult Priority Population)" dataDxfId="437"/>
    <tableColumn id="13" xr3:uid="{5EB0577F-08FF-4326-B82A-16341EFDD7DB}" name="TANF_x000a_(Adult Priority Population)" dataDxfId="436"/>
    <tableColumn id="14" xr3:uid="{9270744D-2CDD-4FD5-A7DF-30A07017771C}" name="Other Public Assistance_x000a_(Adult Priority population)" dataDxfId="435"/>
    <tableColumn id="15" xr3:uid="{BEE9816A-D339-4B20-ABB7-3CA73979AC01}" name="Basic Skills Deficient - includes Limited English Proficiency_x000a_TEGL 23-19 C2 _x000a_(Adult Priority Population)" dataDxfId="434"/>
    <tableColumn id="16" xr3:uid="{14E48ECB-7050-4714-9087-031386D55847}" name="Single Parent_x000a_TEGL 23-19 C2" dataDxfId="433"/>
    <tableColumn id="17" xr3:uid="{F2525258-24F6-473F-9B14-0C5D5F7D9500}" name="Individual with a Disability_x000a_TEGL 23-19 C2 " dataDxfId="432"/>
    <tableColumn id="18" xr3:uid="{51012A36-CB87-46AF-9F41-B71635C3ECAF}" name="Homeless_x000a_TEGL 23-19 C2" dataDxfId="431"/>
    <tableColumn id="19" xr3:uid="{CA7701D1-A21C-4F78-9F3F-AD821D117C66}" name="Offender_x000a_TEGL 23-19 C2" dataDxfId="430"/>
    <tableColumn id="20" xr3:uid="{962BF090-F668-4CE6-BC95-178D83C286C2}" name="Dislocated Worker Category_x000a_WIOA Sec. 3(15)" dataDxfId="429"/>
    <tableColumn id="21" xr3:uid="{3274088E-5CFA-4009-B197-452D303E6718}" name="Date of Dislocation _x000a_TEGL 23-19 C2 " dataDxfId="428"/>
    <tableColumn id="22" xr3:uid="{BDFF87C7-4D8C-4B94-BB5B-5C5E4133197B}" name="TAA Eligibility Verified " dataDxfId="427"/>
    <tableColumn id="23" xr3:uid="{5008B649-4C2C-4C2A-8DCA-38F17A4A5433}" name="TAA Petition Number on TAA funded services" dataDxfId="426"/>
    <tableColumn id="24" xr3:uid="{CB9C08E4-216F-4ED3-9908-F639565F80BF}" name="TAA Qualifying Dislocation Date on Work History Tab" dataDxfId="425"/>
    <tableColumn id="25" xr3:uid="{FAE4B3D6-F430-4E5E-BF78-44320BCADA11}" name="Initial Assessment Activity _x000a_TA 23-06" dataDxfId="424"/>
    <tableColumn id="26" xr3:uid="{B1A964B4-B34D-41CF-9A47-209D71E3E88B}" name="Exit Date &amp; Reason for Exit" dataDxfId="423"/>
    <tableColumn id="28" xr3:uid="{7C7E90F8-EA13-4CB8-8745-E67C1CC10415}" name="Are Services / Activities Supported by OSOS Comments" dataDxfId="422"/>
    <tableColumn id="30" xr3:uid="{D9EFF0B5-A071-41D7-A800-EE89FBAF5BCB}" name="Individual Employment Plan (if training service funded)_x000a_TA 09-17.1" dataDxfId="421"/>
    <tableColumn id="33" xr3:uid="{733F09B5-8620-4265-AFF6-FABCA32F8D1C}" name="Type of Training Service" dataDxfId="420"/>
    <tableColumn id="34" xr3:uid="{7712BE15-5C6F-48CB-A618-E82D22D3CC91}" name="If ITA training, Provider &amp; Course on ETPL" dataDxfId="419"/>
    <tableColumn id="51" xr3:uid="{165B3648-C251-4C70-A11D-0F67ACBE7D2E}" name="Was Training Service Successfully Completed" dataDxfId="418"/>
    <tableColumn id="35" xr3:uid="{C168CFB3-0D79-4C90-9299-3F7A21DC9737}" name="Employed Customers Earning Below Self Sufficiency Level ($XX/hr)_x000a_(Self Sufficiency Wage is set by the Local Board)" dataDxfId="417"/>
    <tableColumn id="37" xr3:uid="{4D279723-8E1D-4369-BD1E-4832C80366C4}" name="Credential Attainment_x000a_If Training Outcome Tab Updated" dataDxfId="416"/>
    <tableColumn id="8" xr3:uid="{FFA38693-F1E5-43FE-A3F4-D842ECA9BD4A}" name="Credential Attainment Date in OSOS Matches Date on Source Document" dataDxfId="415"/>
    <tableColumn id="38" xr3:uid="{36EBC3C2-FD1E-4ABF-BF57-DCFCDA5B6A9F}" name="Measurable Skills Gain_x000a_If Outcome Detail Pop Up Window Updated_x000a_" dataDxfId="414"/>
    <tableColumn id="43" xr3:uid="{FC1AAB39-CADB-4DCF-9367-A8E0A0BD34BE}" name="Comments/Notes" dataDxfId="413"/>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56CB1A-5F4E-436F-B45F-220AAF91E681}" name="Table1" displayName="Table1" ref="B3:AM10" totalsRowShown="0" headerRowDxfId="313" dataDxfId="312">
  <autoFilter ref="B3:AM10" xr:uid="{655C71C3-CC36-4D4F-80B4-920B685A4C52}"/>
  <tableColumns count="38">
    <tableColumn id="1" xr3:uid="{9DE9DECD-9514-499E-9DB8-9E1F1B3ECA67}" name="Name" dataDxfId="311"/>
    <tableColumn id="2" xr3:uid="{B53E8E28-66F4-4E2B-9C95-99A9277DC6E0}" name="OSOS ID" dataDxfId="310"/>
    <tableColumn id="3" xr3:uid="{125F93DE-B651-41D7-A12E-B94944C44202}" name="Provider" dataDxfId="309"/>
    <tableColumn id="4" xr3:uid="{1FFE751D-0487-4F67-B50B-1DAAFA7B5040}" name="Enrollment Date_x000a_(Date of 1st WIOA Element)" dataDxfId="308"/>
    <tableColumn id="5" xr3:uid="{A4D5294B-81BA-4195-A731-8F9441D7A03E}" name="Exit Date &amp; Reason for Exit" dataDxfId="307"/>
    <tableColumn id="7" xr3:uid="{378A697A-ADFD-49DA-BF7F-EC98A5DE4DF5}" name="DOB" dataDxfId="306"/>
    <tableColumn id="8" xr3:uid="{4E3B608E-1F69-4CBD-B392-798043451843}" name="DOB Verification" dataDxfId="305"/>
    <tableColumn id="9" xr3:uid="{856062CE-3D9A-486F-A9E2-391F159E55CB}" name="Age at Enrollment" dataDxfId="304">
      <calculatedColumnFormula>(E4-G4)/365.25</calculatedColumnFormula>
    </tableColumn>
    <tableColumn id="10" xr3:uid="{E5DD0144-3A9D-4FA6-B44A-EEBB04C4B9DF}" name="Selective Service" dataDxfId="303"/>
    <tableColumn id="11" xr3:uid="{75B12A4A-9597-425D-A3FD-B2ED70DE8403}" name="Barrier" dataDxfId="302"/>
    <tableColumn id="12" xr3:uid="{D04BEEAC-24EE-436F-BD96-3B94A7B2AB2E}" name="Source Documentation and/or Comments" dataDxfId="301"/>
    <tableColumn id="13" xr3:uid="{149F54D9-D244-476C-B044-1501D0453683}" name="Low Income Youth" dataDxfId="300"/>
    <tableColumn id="14" xr3:uid="{1EAC751B-6EC6-467B-8192-BD05DA1EAF44}" name="Source Documentation and/or Comments2" dataDxfId="299"/>
    <tableColumn id="15" xr3:uid="{2E906EF7-1614-402C-A195-8E736D5E6CCB}" name="School Status" dataDxfId="298"/>
    <tableColumn id="16" xr3:uid="{042C2980-F4D2-4ECC-88DF-F9EB59739A70}" name="Source Documentation and/or Comments3" dataDxfId="297"/>
    <tableColumn id="17" xr3:uid="{5FFE02AF-7E36-4677-97E5-889466EC1217}" name="Youth Eligible for ISY WIOA Services?" dataDxfId="296"/>
    <tableColumn id="21" xr3:uid="{8F8926AB-BC0A-4ADC-AA5F-AD2ED8364E32}" name="Indicate if any were missing." dataDxfId="295"/>
    <tableColumn id="31" xr3:uid="{F3925B24-B156-4BA9-B7F8-D916A5BE26C3}" name="Service Recorded in OSOS?" dataDxfId="294"/>
    <tableColumn id="32" xr3:uid="{BC1D7F91-D3E3-4B2F-B007-7EB65D5E692B}" name="Comment Recorded in OSOS?" dataDxfId="293"/>
    <tableColumn id="33" xr3:uid="{520CBA0F-2A29-459A-B4A2-423DE65BB865}" name="Results Recorded in Participant File?" dataDxfId="292"/>
    <tableColumn id="34" xr3:uid="{7B3ECC21-C929-4C35-AD95-92872A4E40E0}" name="ISS Developed for Youth using the Objective Assessment?" dataDxfId="291"/>
    <tableColumn id="35" xr3:uid="{EFE3D4B9-8E15-418C-93F2-7F34DE4133E6}" name="Linked to one or more Performance Indicators?" dataDxfId="290"/>
    <tableColumn id="36" xr3:uid="{813BE067-8300-4789-8DBF-20B3535644D2}" name="Relevant Achievement Objectives Recorded in OSOS?" dataDxfId="289"/>
    <tableColumn id="37" xr3:uid="{2553123C-66D1-4BF2-860A-7FBDACBA58D0}" name="Identifies a Career Pathway?" dataDxfId="288"/>
    <tableColumn id="38" xr3:uid="{CFA7A444-F1C7-49EF-B650-9B069DF99497}" name="Identifies Service Needs" dataDxfId="287"/>
    <tableColumn id="39" xr3:uid="{D1B774A3-BF0C-4B3B-829A-746327E26640}" name="Evidence the ISS is Updated as Necessary " dataDxfId="286"/>
    <tableColumn id="40" xr3:uid="{791FC575-9EF7-4024-82B0-81242AF4018E}" name="ISS Service Recorded in OSOS?" dataDxfId="285"/>
    <tableColumn id="41" xr3:uid="{514A0187-9FEE-4435-B3FA-AF4CC655BF2C}" name="WIOA Youth Services Provided" dataDxfId="284"/>
    <tableColumn id="43" xr3:uid="{F6AE69A8-70FA-4637-A433-80B4115C13CB}" name="Were services provided supported with Comments and/or Paper File" dataDxfId="283"/>
    <tableColumn id="44" xr3:uid="{D1F93738-A879-486A-B011-492E68AB4CA7}" name="Occupational Component Included?" dataDxfId="282"/>
    <tableColumn id="45" xr3:uid="{2B5C7664-6949-4A9A-85D3-DC2E78331F0A}" name="Academic Component Included?" dataDxfId="281"/>
    <tableColumn id="53" xr3:uid="{835F68DC-E157-49BD-AD8B-90975FF6F9AA}" name="Are Follow Up Services Being Provided / offered" dataDxfId="280"/>
    <tableColumn id="54" xr3:uid="{0744442D-BA0E-4CE2-8600-8E97C01F62C8}" name="Are only Allowable Elements provided during follow up?" dataDxfId="279"/>
    <tableColumn id="55" xr3:uid="{EFA7D692-4088-4BA0-A2D1-72D028CC8138}" name="If not provided, is local policy being followed?" dataDxfId="278"/>
    <tableColumn id="56" xr3:uid="{CD751F82-8A0C-4B72-ADB3-B65D27870777}" name="Credential Attainment_x000a_If Training Outcome Tab Updated" dataDxfId="277"/>
    <tableColumn id="57" xr3:uid="{46770172-91D6-48E5-9C28-DA473D1004D7}" name="Credential Attainment Date in OSOS Matches Date on Source Document" dataDxfId="276"/>
    <tableColumn id="58" xr3:uid="{6D54D9D5-7127-4041-9971-CC74CD365478}" name="Measurable Skills Gain_x000a_If Outcome Detail Pop Up Window Updated_x000a_" dataDxfId="275"/>
    <tableColumn id="59" xr3:uid="{32E55F8A-8E6C-4606-8406-C3F64BA9989C}" name="Summary Comments/ Notes" dataDxfId="274"/>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3C53B6-0951-4D96-889C-8A04D2BCC3D6}" name="Table13" displayName="Table13" ref="B3:AM10" totalsRowShown="0" headerRowDxfId="150" dataDxfId="149">
  <autoFilter ref="B3:AM10" xr:uid="{17ED94D4-9BFB-4D0B-AF75-C67E37EB668B}"/>
  <tableColumns count="38">
    <tableColumn id="1" xr3:uid="{5F35325D-61CD-4E30-91CD-2A5A45F9EE72}" name="Name" dataDxfId="148"/>
    <tableColumn id="2" xr3:uid="{ABB383E6-3EFF-4496-AE00-23CCAFDDF2E2}" name="OSOS ID" dataDxfId="147"/>
    <tableColumn id="3" xr3:uid="{F8C08F3B-E229-41E1-B761-B32650892D5C}" name="Provider" dataDxfId="146"/>
    <tableColumn id="4" xr3:uid="{B0146381-0C8E-42DA-9968-75FAEDC577A2}" name="Enrollment Date_x000a_(Date of 1st WIOA Element)" dataDxfId="145"/>
    <tableColumn id="5" xr3:uid="{64158132-AC1E-46AB-A215-EAFF108D6B91}" name="Exit Date &amp; Reason for Exit" dataDxfId="144"/>
    <tableColumn id="7" xr3:uid="{E76854C5-39BE-4A1D-9E3F-B4D682AFA807}" name="DOB" dataDxfId="143"/>
    <tableColumn id="8" xr3:uid="{77EBA6CD-2095-4D01-A8D2-0E1D9FC5E203}" name="DOB Verification" dataDxfId="142"/>
    <tableColumn id="9" xr3:uid="{59EF65E5-809C-4938-A7E4-3F3BA4214636}" name="Age at Enrollment" dataDxfId="141">
      <calculatedColumnFormula>(E4-G4)/365.25</calculatedColumnFormula>
    </tableColumn>
    <tableColumn id="10" xr3:uid="{A7B0D30E-A074-4E89-9AD3-64D5364374A5}" name="Selective Service" dataDxfId="140"/>
    <tableColumn id="11" xr3:uid="{7B2218A5-6D3D-41B6-8106-BBD2A8E3B4A0}" name="Barrier" dataDxfId="139"/>
    <tableColumn id="12" xr3:uid="{E10CBEA1-013E-4EAF-8AEB-191DA425DBE1}" name="Source Documentation and/or Comments" dataDxfId="138"/>
    <tableColumn id="13" xr3:uid="{8CDAAE12-38F8-4575-AF02-AED1F59F0DF3}" name="Low Income Youth" dataDxfId="137"/>
    <tableColumn id="14" xr3:uid="{EBC27221-C57B-4A1A-B2C3-5AD43AC60BF7}" name="Source Documentation and/or Comments2" dataDxfId="136"/>
    <tableColumn id="15" xr3:uid="{40AA876A-7B14-439A-9435-4431979CEEF5}" name="School Status" dataDxfId="135"/>
    <tableColumn id="16" xr3:uid="{77622769-BE89-4EED-97B2-2920BFF8E9D6}" name="Source Documentation and/or Comments3" dataDxfId="134"/>
    <tableColumn id="17" xr3:uid="{0AF2F716-82A8-4CBB-8669-01EA3C9F1CEB}" name="Youth Eligible for OSY WIOA Services?" dataDxfId="133"/>
    <tableColumn id="21" xr3:uid="{558C9E54-57F7-4FD8-B449-9A7257537CC2}" name="Indicate if any were missing." dataDxfId="132"/>
    <tableColumn id="31" xr3:uid="{F81394DF-275D-4E7B-83C4-A9683742280C}" name="Service Recorded in OSOS?" dataDxfId="131"/>
    <tableColumn id="32" xr3:uid="{06003593-8CBF-4A0F-8466-05F17EDD7A2A}" name="Comment Recorded in OSOS?" dataDxfId="130"/>
    <tableColumn id="33" xr3:uid="{35634F73-C17C-4715-ABA7-D490F1241C80}" name="Results Recorded in Participant File?" dataDxfId="129"/>
    <tableColumn id="34" xr3:uid="{7EAF2E1A-F79E-4565-A7D9-7E2B3B42AB97}" name="ISS Developed for Youth using the Objective Assessment?" dataDxfId="128"/>
    <tableColumn id="35" xr3:uid="{12961499-9CF3-4A75-B529-B3BA3146830E}" name="Linked to one or more Performance Indicators?" dataDxfId="127"/>
    <tableColumn id="36" xr3:uid="{25B693E5-16D2-4E4E-8ED7-6C955D1768C7}" name="Relevant Achievement Objectives Recorded in OSOS?" dataDxfId="126"/>
    <tableColumn id="37" xr3:uid="{8FE7F84F-E05A-4B18-ADE8-5CDC8AC49FA8}" name="Identifies a Career Pathway?" dataDxfId="125"/>
    <tableColumn id="38" xr3:uid="{F9B5952C-0680-4B4E-B8C3-DC2FDA8FA3C3}" name="Identifies Service Needs" dataDxfId="124"/>
    <tableColumn id="39" xr3:uid="{608E96C3-7CDA-4CFC-9CB6-D6F5A3DF6D7A}" name="Evidence the ISS is Updated as Necessary " dataDxfId="123"/>
    <tableColumn id="40" xr3:uid="{1BA9165B-6930-4AF2-B292-9D50DB396003}" name="ISS Service Recorded in OSOS?" dataDxfId="122"/>
    <tableColumn id="41" xr3:uid="{72FA065D-0506-4D5A-A58F-8D054D1A747D}" name="WIOA Youth Services Provided" dataDxfId="121"/>
    <tableColumn id="43" xr3:uid="{BFF80A36-394D-4C82-9112-78BD11DD8B75}" name="Were services provided supported with Comments and/or Paper File" dataDxfId="120"/>
    <tableColumn id="44" xr3:uid="{3929DF28-AC59-4AE3-937E-1C87F7720A20}" name="Occupational Component Included?" dataDxfId="119"/>
    <tableColumn id="45" xr3:uid="{F4162616-3275-4720-B9EA-3FDDDE68EF23}" name="Academic Component Included?" dataDxfId="118"/>
    <tableColumn id="22" xr3:uid="{EC12EEE8-6198-4B67-8B2A-31756364FA8E}" name="Are Follow Up Services Being Provided / offered_x000a_" dataDxfId="117"/>
    <tableColumn id="54" xr3:uid="{8CA1EBB7-A91A-42BC-A34D-FF3FA14AD7F2}" name="Are only Allowable Elements provided during follow up?" dataDxfId="116"/>
    <tableColumn id="55" xr3:uid="{CD40FAC1-01F6-406F-8B1D-90DCEFB93F0F}" name="If not provided, is local policy being followed?" dataDxfId="115"/>
    <tableColumn id="56" xr3:uid="{2F2EC9B3-A709-4DC5-9B0F-7C3BC23DD9E2}" name="Credential Attainment_x000a_If Training Outcome Tab Updated" dataDxfId="114"/>
    <tableColumn id="57" xr3:uid="{47A8EF7F-5D04-4D32-B0AB-C1FC98F8B0AC}" name="Credential Attainment Date in OSOS Matches Date on Source Document" dataDxfId="113"/>
    <tableColumn id="58" xr3:uid="{6C890E56-BF3F-407E-9A9D-6AA467886556}" name="Measurable Skills Gain_x000a_If Outcome Detail Pop Up Window Updated_x000a_" dataDxfId="112"/>
    <tableColumn id="59" xr3:uid="{9601521A-3917-46CF-8091-FC7B5715FE93}" name="Summary Comments/ Notes" dataDxfId="111"/>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1BBD10-E244-4940-B56F-6921683806D0}" name="Table16" displayName="Table16" ref="B3:V104" totalsRowShown="0" headerRowDxfId="96" dataDxfId="94" headerRowBorderDxfId="95" tableBorderDxfId="93" totalsRowBorderDxfId="92">
  <autoFilter ref="B3:V104" xr:uid="{EEE8357E-4C69-4600-8D12-B327F6F2076A}"/>
  <tableColumns count="21">
    <tableColumn id="1" xr3:uid="{7510496B-04A6-4B95-B25B-FC8CB35005FE}" name="OSOS ID" dataDxfId="91"/>
    <tableColumn id="5" xr3:uid="{9B1C910E-B3A6-477B-BAFB-7D95BA9E1953}" name="List program funding used" dataDxfId="90"/>
    <tableColumn id="2" xr3:uid="{06E8FDC2-B4D6-4919-B54D-06E4D592633F}" name="DOB" dataDxfId="89"/>
    <tableColumn id="22" xr3:uid="{B3AA2E11-187D-49E8-911C-F8CD3CA22577}" name="Selective Service" dataDxfId="88"/>
    <tableColumn id="3" xr3:uid="{AA48B17E-D3B5-46E5-8187-4CFAA6DD3FF4}" name="Low Income" dataDxfId="87"/>
    <tableColumn id="4" xr3:uid="{683203C8-7D35-439D-A318-0DF7E4B30535}" name="Other Public Assistance" dataDxfId="86"/>
    <tableColumn id="6" xr3:uid="{51862A9E-46BA-4F7D-BC32-42B1E7A39F48}" name="Homeless" dataDxfId="85"/>
    <tableColumn id="21" xr3:uid="{1185E46D-EE0B-4C2B-BBAA-B6430C148A01}" name="Offender" dataDxfId="84"/>
    <tableColumn id="7" xr3:uid="{4328E1FF-2579-4E78-B3DA-D52C37043F2B}" name="Dislocated Worker Category" dataDxfId="83"/>
    <tableColumn id="8" xr3:uid="{33774B2E-A664-4D9F-A62D-4AFDAA856C8E}" name="Date of Dislocation" dataDxfId="82"/>
    <tableColumn id="9" xr3:uid="{12394BCA-F73A-4B32-925B-527B8944E01C}" name="English Language Learner" dataDxfId="81"/>
    <tableColumn id="10" xr3:uid="{A32A7EAC-6E3D-4DF2-8CBC-BF78D0B14DF9}" name="Basic Skills Deficient" dataDxfId="80"/>
    <tableColumn id="11" xr3:uid="{850A6804-EA4B-4FC4-AF81-9125A1FDCB67}" name="Single Parent" dataDxfId="79"/>
    <tableColumn id="14" xr3:uid="{E0B8817D-4449-4696-85CA-D8C10A009E53}" name="Individual with a Disability" dataDxfId="78"/>
    <tableColumn id="16" xr3:uid="{401B57AC-B927-48C2-ACC5-BA566DB6FCB1}" name="Self-Sufficiency " dataDxfId="77"/>
    <tableColumn id="15" xr3:uid="{CE914390-94C1-4FB4-9740-7D602ADBA2B3}" name="TANF" dataDxfId="76"/>
    <tableColumn id="12" xr3:uid="{549E58B2-D3A1-4C8D-8519-CAC7122BA7DC}" name="Other Reasons for Exit" dataDxfId="75"/>
    <tableColumn id="18" xr3:uid="{DB625564-8290-42BC-BDE6-3EEB6C845801}" name="Individual Employment Plan" dataDxfId="74"/>
    <tableColumn id="19" xr3:uid="{1C9B2DFA-CF1B-429E-9F42-87462F1764C2}" name="TAA Eligibility" dataDxfId="73"/>
    <tableColumn id="17" xr3:uid="{1D70D1DF-E6D2-4BA3-B042-15BE29E8AF6B}" name="Reported Outcome / Performance_x000a_(Specify)" dataDxfId="72"/>
    <tableColumn id="13" xr3:uid="{6A74487B-308A-4B1D-83E5-8D74C2CBFB61}" name="Comments" dataDxfId="7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1688D1-4BED-49EE-A544-D3D1F09E428B}" name="Table1372" displayName="Table1372" ref="B4:AJ12" totalsRowShown="0" headerRowDxfId="67" dataDxfId="65" headerRowBorderDxfId="66" tableBorderDxfId="64">
  <autoFilter ref="B4:AJ12" xr:uid="{33E7AEDB-8509-48EA-88AC-A72088517023}"/>
  <tableColumns count="35">
    <tableColumn id="1" xr3:uid="{F5953945-2225-4E83-AC3A-C389C942C2E7}" name="OSOS ID" dataDxfId="63"/>
    <tableColumn id="2" xr3:uid="{595DAC5F-85ED-4A7A-B8D7-1B1117AF8B4C}" name="DOB" dataDxfId="62"/>
    <tableColumn id="35" xr3:uid="{38040136-F67C-49CE-8977-8EAE11838A24}" name="Selective Service" dataDxfId="61"/>
    <tableColumn id="4" xr3:uid="{892B65CD-913F-49E4-9F1D-D342A9724861}" name="Low Income" dataDxfId="60"/>
    <tableColumn id="5" xr3:uid="{D8B2DC0B-2A71-4EC4-8F6C-20FC5BFAA45E}" name="Other Public Assistance" dataDxfId="59"/>
    <tableColumn id="6" xr3:uid="{D569847F-5D72-43A0-B45B-0C5F8B4D57F6}" name="TANF" dataDxfId="58"/>
    <tableColumn id="7" xr3:uid="{1950DBF8-3B92-4464-8948-FA8306E6F822}" name="Individual with a Disability" dataDxfId="57"/>
    <tableColumn id="8" xr3:uid="{7F3F85FD-4984-4F50-9C2D-72895508461A}" name="School Status at Program Entry" dataDxfId="56"/>
    <tableColumn id="9" xr3:uid="{7D50E2F2-5D5F-4614-B9EF-765EF9480B2C}" name="Pregnant or Parenting Youth" dataDxfId="55"/>
    <tableColumn id="10" xr3:uid="{B40D556C-74CC-473E-8013-A6A30E4FE96A}" name="Needs Additional Assistance" dataDxfId="54"/>
    <tableColumn id="11" xr3:uid="{5CC51271-8A3D-4C52-90C5-6078FFACBB2D}" name="Foster Care Youth" dataDxfId="53"/>
    <tableColumn id="12" xr3:uid="{90A5748F-FEE9-4FA8-8ED5-CE0CF58C709D}" name="Homeless" dataDxfId="52"/>
    <tableColumn id="13" xr3:uid="{04F2CAFF-6AE2-4063-97E3-DC005CEEA2B0}" name="Ex-Offender" dataDxfId="51"/>
    <tableColumn id="14" xr3:uid="{7D5058B2-F69C-471A-9630-1241D422FBF2}" name="English Language Learner" dataDxfId="50"/>
    <tableColumn id="15" xr3:uid="{99E4D58D-99FD-4A8D-ADAD-7F7556661336}" name="Basic Skills Deficient" dataDxfId="49"/>
    <tableColumn id="16" xr3:uid="{E9340BA2-3072-4C3D-B8C3-49FF08745B3C}" name="Single Parent" dataDxfId="48"/>
    <tableColumn id="17" xr3:uid="{FA5F9D45-885F-4EF0-A61A-33C022F1655B}" name="Objective Assessment" dataDxfId="47"/>
    <tableColumn id="18" xr3:uid="{5E3AA6BC-BC11-497D-875C-0A40A8B87364}" name="Individual Service Strategy" dataDxfId="46"/>
    <tableColumn id="19" xr3:uid="{78C782FF-B81E-4C6E-9274-AC858C3CE228}" name="Other Reasons for Exit" dataDxfId="45"/>
    <tableColumn id="20" xr3:uid="{820093AE-A3F3-4DDB-A493-0B7ABDD078BD}" name="Tutoring/Received Educational Achievement Services" dataDxfId="44"/>
    <tableColumn id="21" xr3:uid="{1A4656B6-7605-4A55-AE20-DA2DFDC95E2D}" name="Occupational Skills Training/Entered Training" dataDxfId="43"/>
    <tableColumn id="23" xr3:uid="{9D4BB70F-96DB-4688-9F73-2FC917549667}" name="Work Experience" dataDxfId="42"/>
    <tableColumn id="24" xr3:uid="{BDEEE07B-5A65-45AD-B716-A5E15E7584EB}" name="Financial Literacy Services" dataDxfId="41"/>
    <tableColumn id="25" xr3:uid="{F87F23C7-3417-4C96-9260-67DCAB167843}" name="Alternative Secondary Education" dataDxfId="40"/>
    <tableColumn id="26" xr3:uid="{B1F33DB7-66D8-493C-8388-F87926015E96}" name="Education Offered Concurrently with Workforce Preparation" dataDxfId="39"/>
    <tableColumn id="27" xr3:uid="{1CC5C5B3-D4C3-4B98-BECF-130975B19E6C}" name="Supportive Services" dataDxfId="38"/>
    <tableColumn id="28" xr3:uid="{0F8E592E-B99A-4450-8C3A-24CD21282D69}" name="Adult Mentoring" dataDxfId="37"/>
    <tableColumn id="29" xr3:uid="{7ADF61A3-98F0-440D-A46D-0B8CAED472B6}" name="Comprehensive Guidance and Counseling" dataDxfId="36"/>
    <tableColumn id="30" xr3:uid="{9C6B55D8-42F1-43B9-9FB6-8826786424FD}" name="Follow Up Services" dataDxfId="35"/>
    <tableColumn id="31" xr3:uid="{602A7F72-38F0-4258-9CF7-7886D202CE37}" name="Entrepreneurial Skills Training" dataDxfId="34"/>
    <tableColumn id="32" xr3:uid="{E8392914-3882-4D68-9646-A6459D5129A5}" name="Labor Market Information" dataDxfId="33"/>
    <tableColumn id="33" xr3:uid="{8F8C92BD-CB84-42CC-A0C7-511BF8DBF8A6}" name="Post Secondary Transition" dataDxfId="32"/>
    <tableColumn id="34" xr3:uid="{6511E55C-7361-4CFF-9AE7-040EDA214132}" name="Leadership Development" dataDxfId="31"/>
    <tableColumn id="36" xr3:uid="{0A298CCC-78A0-4331-83A0-E322C6BD8E06}" name="Reported Outcome / Performance_x000a_(Specify)" dataDxfId="30"/>
    <tableColumn id="43" xr3:uid="{2E74F4D3-AA0B-4BBE-A963-055C9427A7C3}" name="Comments" dataDxfId="29"/>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file:///C:\Users\usgcms\dews-QA-invest-fiscal\Fiscal%20Reports\Letters\NOA%20scanned%20copie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dol.ny.gov/wioa-title-1-youth-program-eligibility-brief" TargetMode="External"/><Relationship Id="rId7" Type="http://schemas.openxmlformats.org/officeDocument/2006/relationships/hyperlink" Target="https://wdr.doleta.gov/directives/attach/TEGL/TEGL_21-16_Acc.pdf" TargetMode="External"/><Relationship Id="rId2" Type="http://schemas.openxmlformats.org/officeDocument/2006/relationships/hyperlink" Target="https://dol.ny.gov/wioa-title-1-youth-program-eligibility-brief" TargetMode="External"/><Relationship Id="rId1" Type="http://schemas.openxmlformats.org/officeDocument/2006/relationships/hyperlink" Target="https://dol.ny.gov/wioa-title-1-youth-program-eligibility-brief" TargetMode="External"/><Relationship Id="rId6" Type="http://schemas.openxmlformats.org/officeDocument/2006/relationships/hyperlink" Target="https://wdr.doleta.gov/directives/attach/TEGL/TEGL_21-16_Acc.pdf" TargetMode="External"/><Relationship Id="rId5" Type="http://schemas.openxmlformats.org/officeDocument/2006/relationships/hyperlink" Target="https://wdr.doleta.gov/directives/attach/TEGL/TEGL_21-16_Acc.pdf" TargetMode="External"/><Relationship Id="rId4" Type="http://schemas.openxmlformats.org/officeDocument/2006/relationships/hyperlink" Target="https://dol.ny.gov/wioa-title-1-youth-program-eligibility-brief" TargetMode="External"/><Relationship Id="rId9"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dr.doleta.gov/directives/attach/TEGL/TEGL_21-16_Acc.pdf" TargetMode="External"/><Relationship Id="rId1" Type="http://schemas.openxmlformats.org/officeDocument/2006/relationships/hyperlink" Target="https://wdr.doleta.gov/directives/attach/TEGL/TEGL_21-16_Acc.pdf" TargetMode="External"/><Relationship Id="rId5" Type="http://schemas.openxmlformats.org/officeDocument/2006/relationships/table" Target="../tables/table3.x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hyperlink" Target="https://dol.ny.gov/system/files/documents/2021/03/wioa-performance-measures-and-outcomes-guide_0.pdf" TargetMode="External"/><Relationship Id="rId18" Type="http://schemas.openxmlformats.org/officeDocument/2006/relationships/hyperlink" Target="https://dol.ny.gov/system/files/documents/2023/01/osos-comp-assess-guide-12_29_22.pdf" TargetMode="External"/><Relationship Id="rId26" Type="http://schemas.openxmlformats.org/officeDocument/2006/relationships/hyperlink" Target="https://dol.ny.gov/system/files/documents/2021/03/creating-a-basic-customer-record-osos-guide-12-10-2018.pdf" TargetMode="External"/><Relationship Id="rId39" Type="http://schemas.openxmlformats.org/officeDocument/2006/relationships/hyperlink" Target="https://dol.ny.gov/system/files/documents/2021/03/ta-11-07.pdf" TargetMode="External"/><Relationship Id="rId21" Type="http://schemas.openxmlformats.org/officeDocument/2006/relationships/hyperlink" Target="https://dol.ny.gov/system/files/documents/2023/01/osos-comp-assess-guide-12_29_22.pdf" TargetMode="External"/><Relationship Id="rId34" Type="http://schemas.openxmlformats.org/officeDocument/2006/relationships/hyperlink" Target="https://dol.ny.gov/system/files/documents/2021/03/wioa-performance-measures-and-outcomes-guide_0.pdf" TargetMode="External"/><Relationship Id="rId42" Type="http://schemas.openxmlformats.org/officeDocument/2006/relationships/hyperlink" Target="https://dol.ny.gov/system/files/documents/2021/03/osos-guide-creating-providers-services-and-offerings.pdf" TargetMode="External"/><Relationship Id="rId47" Type="http://schemas.openxmlformats.org/officeDocument/2006/relationships/hyperlink" Target="https://dol.ny.gov/osos-guide-onet" TargetMode="External"/><Relationship Id="rId50" Type="http://schemas.openxmlformats.org/officeDocument/2006/relationships/hyperlink" Target="https://dol.ny.gov/wioa-youth-program-services-brief" TargetMode="External"/><Relationship Id="rId55" Type="http://schemas.openxmlformats.org/officeDocument/2006/relationships/hyperlink" Target="https://dol.ny.gov/wioa-youth-program-services-brief" TargetMode="External"/><Relationship Id="rId63" Type="http://schemas.openxmlformats.org/officeDocument/2006/relationships/hyperlink" Target="https://dol.ny.gov/system/files/documents/2021/03/l1-service-definitions.pdf" TargetMode="External"/><Relationship Id="rId68" Type="http://schemas.openxmlformats.org/officeDocument/2006/relationships/hyperlink" Target="https://dol.ny.gov/system/files/documents/2023/01/osos-comp-assess-guide-12_29_22.pdf" TargetMode="External"/><Relationship Id="rId76" Type="http://schemas.openxmlformats.org/officeDocument/2006/relationships/hyperlink" Target="https://dol.ny.gov/system/files/documents/2021/03/wioa-performance-measures-and-outcomes-guide_0.pdf" TargetMode="External"/><Relationship Id="rId7" Type="http://schemas.openxmlformats.org/officeDocument/2006/relationships/hyperlink" Target="https://dol.ny.gov/system/files/documents/2021/03/taa-osos-guide-training-waivers_0.pdf" TargetMode="External"/><Relationship Id="rId71" Type="http://schemas.openxmlformats.org/officeDocument/2006/relationships/hyperlink" Target="https://dol.ny.gov/system/files/documents/2021/03/wioa-performance-measures-and-outcomes-guide_0.pdf" TargetMode="External"/><Relationship Id="rId2" Type="http://schemas.openxmlformats.org/officeDocument/2006/relationships/hyperlink" Target="https://dol.ny.gov/system/files/documents/2021/03/osos-guide-military-service.pdf" TargetMode="External"/><Relationship Id="rId16" Type="http://schemas.openxmlformats.org/officeDocument/2006/relationships/hyperlink" Target="https://dol.ny.gov/system/files/documents/2022/10/osos-guide-employability-profile.pdf" TargetMode="External"/><Relationship Id="rId29" Type="http://schemas.openxmlformats.org/officeDocument/2006/relationships/hyperlink" Target="https://dol.ny.gov/system/files/documents/2022/09/pgl-22-01-dw-interpretation-draft-09-21-2022.pdf" TargetMode="External"/><Relationship Id="rId11" Type="http://schemas.openxmlformats.org/officeDocument/2006/relationships/hyperlink" Target="https://dol.ny.gov/system/files/documents/2021/03/wioa-performance-measures-and-outcomes-guide_0.pdf" TargetMode="External"/><Relationship Id="rId24" Type="http://schemas.openxmlformats.org/officeDocument/2006/relationships/hyperlink" Target="https://dol.ny.gov/system/files/documents/2021/03/taa-osos-guide-1-intake-eligibility_0.pdf" TargetMode="External"/><Relationship Id="rId32" Type="http://schemas.openxmlformats.org/officeDocument/2006/relationships/hyperlink" Target="https://dol.ny.gov/system/files/documents/2021/03/wioa-performance-measures-and-outcomes-guide_0.pdf" TargetMode="External"/><Relationship Id="rId37" Type="http://schemas.openxmlformats.org/officeDocument/2006/relationships/hyperlink" Target="https://dol.ny.gov/system/files/documents/2021/03/osos-guide-migrant-seasonal-worker.pdf" TargetMode="External"/><Relationship Id="rId40" Type="http://schemas.openxmlformats.org/officeDocument/2006/relationships/hyperlink" Target="https://dol.ny.gov/system/files/documents/2021/03/taa-osos-guide-enrollment-and-entering-the-first-service.pdf" TargetMode="External"/><Relationship Id="rId45" Type="http://schemas.openxmlformats.org/officeDocument/2006/relationships/hyperlink" Target="https://dol.ny.gov/osos-guide-creating-providers-services-and-offerings" TargetMode="External"/><Relationship Id="rId53" Type="http://schemas.openxmlformats.org/officeDocument/2006/relationships/hyperlink" Target="https://dol.ny.gov/wioa-youth-program-services-brief" TargetMode="External"/><Relationship Id="rId58" Type="http://schemas.openxmlformats.org/officeDocument/2006/relationships/hyperlink" Target="https://dol.ny.gov/wioa-youth-program-services-brief" TargetMode="External"/><Relationship Id="rId66" Type="http://schemas.openxmlformats.org/officeDocument/2006/relationships/hyperlink" Target="https://dol.ny.gov/system/files/documents/2023/01/osos-comp-assess-guide-12_29_22.pdf" TargetMode="External"/><Relationship Id="rId74" Type="http://schemas.openxmlformats.org/officeDocument/2006/relationships/hyperlink" Target="https://dol.ny.gov/system/files/documents/2021/03/wioa-performance-measures-and-outcomes-guide_0.pdf" TargetMode="External"/><Relationship Id="rId79" Type="http://schemas.openxmlformats.org/officeDocument/2006/relationships/hyperlink" Target="https://dol.ny.gov/system/files/documents/2022/08/wioa-youth-services-brief.pdf" TargetMode="External"/><Relationship Id="rId5" Type="http://schemas.openxmlformats.org/officeDocument/2006/relationships/hyperlink" Target="https://dol.ny.gov/system/files/documents/2021/03/non-event_service-osos-guide.pdf" TargetMode="External"/><Relationship Id="rId61" Type="http://schemas.openxmlformats.org/officeDocument/2006/relationships/hyperlink" Target="https://dol.ny.gov/wioa-performance-measures-and-outcomes-guide-0" TargetMode="External"/><Relationship Id="rId10" Type="http://schemas.openxmlformats.org/officeDocument/2006/relationships/hyperlink" Target="https://dol.ny.gov/system/files/documents/2021/03/wioa-performance-measures-and-outcomes-guide_0.pdf" TargetMode="External"/><Relationship Id="rId19" Type="http://schemas.openxmlformats.org/officeDocument/2006/relationships/hyperlink" Target="https://dol.ny.gov/system/files/documents/2023/01/osos-comp-assess-guide-12_29_22.pdf" TargetMode="External"/><Relationship Id="rId31" Type="http://schemas.openxmlformats.org/officeDocument/2006/relationships/hyperlink" Target="https://dol.ny.gov/system/files/documents/2021/03/wioa-performance-measures-and-outcomes-guide_0.pdf" TargetMode="External"/><Relationship Id="rId44" Type="http://schemas.openxmlformats.org/officeDocument/2006/relationships/hyperlink" Target="https://dol.ny.gov/system/files/documents/2021/03/l1-service-definitions.pdf" TargetMode="External"/><Relationship Id="rId52" Type="http://schemas.openxmlformats.org/officeDocument/2006/relationships/hyperlink" Target="https://dol.ny.gov/wioa-youth-program-services-brief" TargetMode="External"/><Relationship Id="rId60" Type="http://schemas.openxmlformats.org/officeDocument/2006/relationships/hyperlink" Target="https://dol.ny.gov/wioa-youth-program-services-brief" TargetMode="External"/><Relationship Id="rId65" Type="http://schemas.openxmlformats.org/officeDocument/2006/relationships/hyperlink" Target="https://dol.ny.gov/system/files/documents/2023/01/osos-comp-assess-guide-12_29_22.pdf" TargetMode="External"/><Relationship Id="rId73" Type="http://schemas.openxmlformats.org/officeDocument/2006/relationships/hyperlink" Target="https://dol.ny.gov/system/files/documents/2021/03/wioa-performance-measures-and-outcomes-guide_0.pdf" TargetMode="External"/><Relationship Id="rId78" Type="http://schemas.openxmlformats.org/officeDocument/2006/relationships/hyperlink" Target="https://dol.ny.gov/system/files/documents/2022/08/wioa-youth-services-brief.pdf" TargetMode="External"/><Relationship Id="rId81" Type="http://schemas.openxmlformats.org/officeDocument/2006/relationships/printerSettings" Target="../printerSettings/printerSettings9.bin"/><Relationship Id="rId4" Type="http://schemas.openxmlformats.org/officeDocument/2006/relationships/hyperlink" Target="https://dol.ny.gov/system/files/documents/2022/09/documenting-dislocated-worker-status-osos-guide.pdf" TargetMode="External"/><Relationship Id="rId9" Type="http://schemas.openxmlformats.org/officeDocument/2006/relationships/hyperlink" Target="https://dol.ny.gov/system/files/documents/2021/03/wioa-performance-measures-and-outcomes-guide_0.pdf" TargetMode="External"/><Relationship Id="rId14" Type="http://schemas.openxmlformats.org/officeDocument/2006/relationships/hyperlink" Target="https://dol.ny.gov/system/files/documents/2021/03/wioa-performance-measures-and-outcomes-guide_0.pdf" TargetMode="External"/><Relationship Id="rId22" Type="http://schemas.openxmlformats.org/officeDocument/2006/relationships/hyperlink" Target="https://dol.ny.gov/system/files/documents/2023/01/osos-comp-assess-guide-12_29_22.pdf" TargetMode="External"/><Relationship Id="rId27" Type="http://schemas.openxmlformats.org/officeDocument/2006/relationships/hyperlink" Target="https://dol.ny.gov/system/files/documents/2021/08/wioa-syep-osos-guide-8-6-2021.pdf" TargetMode="External"/><Relationship Id="rId30" Type="http://schemas.openxmlformats.org/officeDocument/2006/relationships/hyperlink" Target="https://dol.ny.gov/system/files/documents/2021/03/ta-19-02.pdf" TargetMode="External"/><Relationship Id="rId35" Type="http://schemas.openxmlformats.org/officeDocument/2006/relationships/hyperlink" Target="https://dol.ny.gov/system/files/documents/2021/03/service-types-and-outcomes-youth-webinar.pdf" TargetMode="External"/><Relationship Id="rId43" Type="http://schemas.openxmlformats.org/officeDocument/2006/relationships/hyperlink" Target="https://dol.ny.gov/osos-guide-rapid-expeditious-response-6-21-2013" TargetMode="External"/><Relationship Id="rId48" Type="http://schemas.openxmlformats.org/officeDocument/2006/relationships/hyperlink" Target="https://dol.ny.gov/osos-guide-creating-providers-services-and-offerings" TargetMode="External"/><Relationship Id="rId56" Type="http://schemas.openxmlformats.org/officeDocument/2006/relationships/hyperlink" Target="https://dol.ny.gov/wioa-youth-program-services-brief" TargetMode="External"/><Relationship Id="rId64" Type="http://schemas.openxmlformats.org/officeDocument/2006/relationships/hyperlink" Target="https://dol.ny.gov/system/files/documents/2021/03/wioa-performance-measures-and-outcomes-guide_0.pdf" TargetMode="External"/><Relationship Id="rId69" Type="http://schemas.openxmlformats.org/officeDocument/2006/relationships/hyperlink" Target="https://dol.ny.gov/system/files/documents/2021/03/taa-osos-guide-enrollment-and-entering-the-first-service.pdf" TargetMode="External"/><Relationship Id="rId77" Type="http://schemas.openxmlformats.org/officeDocument/2006/relationships/hyperlink" Target="https://dol.ny.gov/system/files/documents/2022/08/wioa-youth-services-brief.pdf" TargetMode="External"/><Relationship Id="rId8" Type="http://schemas.openxmlformats.org/officeDocument/2006/relationships/hyperlink" Target="https://dol.ny.gov/system/files/documents/2021/03/wioa-performance-measures-and-outcomes-guide_0.pdf" TargetMode="External"/><Relationship Id="rId51" Type="http://schemas.openxmlformats.org/officeDocument/2006/relationships/hyperlink" Target="https://dol.ny.gov/wioa-youth-program-services-brief" TargetMode="External"/><Relationship Id="rId72" Type="http://schemas.openxmlformats.org/officeDocument/2006/relationships/hyperlink" Target="https://dol.ny.gov/system/files/documents/2021/03/wioa-performance-measures-and-outcomes-guide_0.pdf" TargetMode="External"/><Relationship Id="rId80" Type="http://schemas.openxmlformats.org/officeDocument/2006/relationships/hyperlink" Target="https://dol.ny.gov/system/files/documents/2021/03/creating-a-basic-customer-record-osos-guide-12-10-2018.pdf" TargetMode="External"/><Relationship Id="rId3" Type="http://schemas.openxmlformats.org/officeDocument/2006/relationships/hyperlink" Target="https://dol.ny.gov/system/files/documents/2022/10/osos-guide-employability-profile.pdf" TargetMode="External"/><Relationship Id="rId12" Type="http://schemas.openxmlformats.org/officeDocument/2006/relationships/hyperlink" Target="https://dol.ny.gov/system/files/documents/2021/03/wioa-performance-measures-and-outcomes-guide_0.pdf" TargetMode="External"/><Relationship Id="rId17" Type="http://schemas.openxmlformats.org/officeDocument/2006/relationships/hyperlink" Target="https://dol.ny.gov/system/files/documents/2022/10/osos-guide-employability-profile.pdf" TargetMode="External"/><Relationship Id="rId25" Type="http://schemas.openxmlformats.org/officeDocument/2006/relationships/hyperlink" Target="https://dol.ny.gov/system/files/documents/2021/03/creating-a-basic-customer-record-osos-guide-12-10-2018.pdf" TargetMode="External"/><Relationship Id="rId33" Type="http://schemas.openxmlformats.org/officeDocument/2006/relationships/hyperlink" Target="https://dol.ny.gov/system/files/documents/2021/03/wioa-performance-measures-and-outcomes-guide_0.pdf" TargetMode="External"/><Relationship Id="rId38" Type="http://schemas.openxmlformats.org/officeDocument/2006/relationships/hyperlink" Target="https://dol.ny.gov/system/files/documents/2021/03/ta-11-07.pdf" TargetMode="External"/><Relationship Id="rId46" Type="http://schemas.openxmlformats.org/officeDocument/2006/relationships/hyperlink" Target="https://dol.ny.gov/system/files/documents/2021/03/osos-guide-etpl.pdf" TargetMode="External"/><Relationship Id="rId59" Type="http://schemas.openxmlformats.org/officeDocument/2006/relationships/hyperlink" Target="https://dol.ny.gov/wioa-youth-program-services-brief" TargetMode="External"/><Relationship Id="rId67" Type="http://schemas.openxmlformats.org/officeDocument/2006/relationships/hyperlink" Target="https://dol.ny.gov/system/files/documents/2023/01/osos-comp-assess-guide-12_29_22.pdf" TargetMode="External"/><Relationship Id="rId20" Type="http://schemas.openxmlformats.org/officeDocument/2006/relationships/hyperlink" Target="https://dol.ny.gov/system/files/documents/2023/01/osos-comp-assess-guide-12_29_22.pdf" TargetMode="External"/><Relationship Id="rId41" Type="http://schemas.openxmlformats.org/officeDocument/2006/relationships/hyperlink" Target="https://dol.ny.gov/system/files/documents/2021/03/provider-search-and-documenting-services-to-youth-program-customers.pdf" TargetMode="External"/><Relationship Id="rId54" Type="http://schemas.openxmlformats.org/officeDocument/2006/relationships/hyperlink" Target="https://dol.ny.gov/wioa-youth-program-services-brief" TargetMode="External"/><Relationship Id="rId62" Type="http://schemas.openxmlformats.org/officeDocument/2006/relationships/hyperlink" Target="https://dol.ny.gov/system/files/documents/2021/03/wioa-performance-measures-and-outcomes-guide_0.pdf" TargetMode="External"/><Relationship Id="rId70" Type="http://schemas.openxmlformats.org/officeDocument/2006/relationships/hyperlink" Target="https://dol.ny.gov/system/files/documents/2021/03/taa-osos-guide-training-waivers_0.pdf" TargetMode="External"/><Relationship Id="rId75" Type="http://schemas.openxmlformats.org/officeDocument/2006/relationships/hyperlink" Target="https://dol.ny.gov/system/files/documents/2021/03/wioa-performance-measures-and-outcomes-guide_0.pdf" TargetMode="External"/><Relationship Id="rId1" Type="http://schemas.openxmlformats.org/officeDocument/2006/relationships/hyperlink" Target="https://dol.ny.gov/system/files/documents/2021/03/osos-guide-dob.pdf" TargetMode="External"/><Relationship Id="rId6" Type="http://schemas.openxmlformats.org/officeDocument/2006/relationships/hyperlink" Target="https://dol.ny.gov/system/files/documents/2021/03/taa-osos-guide-enrollment-and-entering-the-first-service.pdf" TargetMode="External"/><Relationship Id="rId15" Type="http://schemas.openxmlformats.org/officeDocument/2006/relationships/hyperlink" Target="https://dol.ny.gov/system/files/documents/2021/03/wioa-performance-measures-and-outcomes-guide_0.pdf" TargetMode="External"/><Relationship Id="rId23" Type="http://schemas.openxmlformats.org/officeDocument/2006/relationships/hyperlink" Target="https://dol.ny.gov/system/files/documents/2022/09/documenting-dislocated-worker-status-osos-guide.pdf" TargetMode="External"/><Relationship Id="rId28" Type="http://schemas.openxmlformats.org/officeDocument/2006/relationships/hyperlink" Target="https://dol.ny.gov/system/files/documents/2021/03/creating-a-basic-customer-record-osos-guide-12-10-2018.pdf" TargetMode="External"/><Relationship Id="rId36" Type="http://schemas.openxmlformats.org/officeDocument/2006/relationships/hyperlink" Target="https://dol.ny.gov/system/files/documents/2021/03/osos-guide-migrant-seasonal-worker.pdf" TargetMode="External"/><Relationship Id="rId49" Type="http://schemas.openxmlformats.org/officeDocument/2006/relationships/hyperlink" Target="https://dol.ny.gov/wioa-youth-program-services-brief" TargetMode="External"/><Relationship Id="rId57" Type="http://schemas.openxmlformats.org/officeDocument/2006/relationships/hyperlink" Target="https://dol.ny.gov/wioa-youth-program-services-brie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62790-AEFC-4B9A-8C95-AFFF6957FB27}">
  <sheetPr codeName="Sheet2"/>
  <dimension ref="A1:I198"/>
  <sheetViews>
    <sheetView zoomScale="90" zoomScaleNormal="90" zoomScaleSheetLayoutView="90" workbookViewId="0">
      <pane ySplit="1" topLeftCell="A8" activePane="bottomLeft" state="frozen"/>
      <selection pane="bottomLeft" activeCell="C9" sqref="C9"/>
    </sheetView>
  </sheetViews>
  <sheetFormatPr defaultRowHeight="15" x14ac:dyDescent="0.25"/>
  <cols>
    <col min="1" max="1" width="24.140625" style="270" customWidth="1"/>
    <col min="2" max="2" width="29.85546875" customWidth="1"/>
    <col min="3" max="3" width="85.42578125" style="7" customWidth="1"/>
  </cols>
  <sheetData>
    <row r="1" spans="1:9" ht="29.25" customHeight="1" thickBot="1" x14ac:dyDescent="0.3">
      <c r="B1" s="312" t="s">
        <v>0</v>
      </c>
      <c r="C1" s="313" t="s">
        <v>1</v>
      </c>
      <c r="D1" s="270"/>
      <c r="E1" s="270"/>
      <c r="F1" s="270"/>
      <c r="G1" s="270"/>
      <c r="H1" s="270"/>
      <c r="I1" s="270"/>
    </row>
    <row r="2" spans="1:9" ht="15.75" customHeight="1" thickTop="1" x14ac:dyDescent="0.25">
      <c r="A2" s="479" t="s">
        <v>2</v>
      </c>
      <c r="B2" s="326" t="s">
        <v>734</v>
      </c>
      <c r="C2" s="327" t="s">
        <v>3</v>
      </c>
      <c r="D2" s="265"/>
      <c r="E2" s="265"/>
      <c r="F2" s="270"/>
      <c r="G2" s="270"/>
      <c r="H2" s="270"/>
      <c r="I2" s="270"/>
    </row>
    <row r="3" spans="1:9" s="270" customFormat="1" ht="18.75" customHeight="1" x14ac:dyDescent="0.25">
      <c r="A3" s="480"/>
      <c r="B3" s="267" t="s">
        <v>8</v>
      </c>
      <c r="C3" s="314" t="s">
        <v>9</v>
      </c>
    </row>
    <row r="4" spans="1:9" s="270" customFormat="1" ht="18.75" customHeight="1" x14ac:dyDescent="0.25">
      <c r="A4" s="480"/>
      <c r="B4" s="269" t="s">
        <v>10</v>
      </c>
      <c r="C4" s="320" t="s">
        <v>11</v>
      </c>
    </row>
    <row r="5" spans="1:9" s="270" customFormat="1" ht="30" x14ac:dyDescent="0.25">
      <c r="A5" s="480"/>
      <c r="B5" s="269" t="s">
        <v>4</v>
      </c>
      <c r="C5" s="320" t="s">
        <v>5</v>
      </c>
    </row>
    <row r="6" spans="1:9" s="270" customFormat="1" ht="19.5" customHeight="1" thickBot="1" x14ac:dyDescent="0.3">
      <c r="A6" s="481"/>
      <c r="B6" s="269" t="s">
        <v>6</v>
      </c>
      <c r="C6" s="320" t="s">
        <v>7</v>
      </c>
    </row>
    <row r="7" spans="1:9" s="265" customFormat="1" ht="106.5" customHeight="1" thickTop="1" x14ac:dyDescent="0.25">
      <c r="A7" s="473" t="s">
        <v>12</v>
      </c>
      <c r="B7" s="315" t="s">
        <v>13</v>
      </c>
      <c r="C7" s="316" t="s">
        <v>14</v>
      </c>
    </row>
    <row r="8" spans="1:9" s="265" customFormat="1" ht="105" customHeight="1" x14ac:dyDescent="0.25">
      <c r="A8" s="474"/>
      <c r="B8" s="268" t="s">
        <v>15</v>
      </c>
      <c r="C8" s="317" t="s">
        <v>16</v>
      </c>
    </row>
    <row r="9" spans="1:9" ht="16.5" customHeight="1" x14ac:dyDescent="0.25">
      <c r="A9" s="474"/>
      <c r="B9" s="321" t="s">
        <v>17</v>
      </c>
      <c r="C9" s="322" t="s">
        <v>18</v>
      </c>
      <c r="D9" s="18"/>
      <c r="E9" s="17"/>
      <c r="F9" s="17"/>
      <c r="G9" s="17"/>
      <c r="H9" s="17"/>
      <c r="I9" s="18"/>
    </row>
    <row r="10" spans="1:9" s="270" customFormat="1" ht="15.75" thickBot="1" x14ac:dyDescent="0.3">
      <c r="A10" s="475"/>
      <c r="B10" s="318" t="s">
        <v>19</v>
      </c>
      <c r="C10" s="319" t="s">
        <v>20</v>
      </c>
      <c r="D10" s="18"/>
      <c r="E10" s="17"/>
      <c r="F10" s="17"/>
      <c r="G10" s="17"/>
      <c r="H10" s="17"/>
      <c r="I10" s="18"/>
    </row>
    <row r="11" spans="1:9" s="270" customFormat="1" ht="30.75" thickTop="1" x14ac:dyDescent="0.25">
      <c r="A11" s="482" t="s">
        <v>769</v>
      </c>
      <c r="B11" s="401" t="s">
        <v>770</v>
      </c>
      <c r="C11" s="402" t="s">
        <v>772</v>
      </c>
      <c r="D11" s="18"/>
      <c r="E11" s="17"/>
      <c r="F11" s="17"/>
      <c r="G11" s="17"/>
      <c r="H11" s="17"/>
      <c r="I11" s="18"/>
    </row>
    <row r="12" spans="1:9" s="270" customFormat="1" ht="30" x14ac:dyDescent="0.25">
      <c r="A12" s="483"/>
      <c r="B12" s="438" t="s">
        <v>807</v>
      </c>
      <c r="C12" s="439" t="s">
        <v>808</v>
      </c>
      <c r="D12" s="405"/>
      <c r="E12" s="17"/>
      <c r="F12" s="17"/>
      <c r="G12" s="17"/>
      <c r="H12" s="17"/>
      <c r="I12" s="405"/>
    </row>
    <row r="13" spans="1:9" s="270" customFormat="1" ht="30.75" thickBot="1" x14ac:dyDescent="0.3">
      <c r="A13" s="484"/>
      <c r="B13" s="403" t="s">
        <v>771</v>
      </c>
      <c r="C13" s="404" t="s">
        <v>773</v>
      </c>
      <c r="D13" s="18"/>
      <c r="E13" s="17"/>
      <c r="F13" s="17"/>
      <c r="G13" s="17"/>
      <c r="H13" s="17"/>
      <c r="I13" s="18"/>
    </row>
    <row r="14" spans="1:9" ht="45.75" thickTop="1" x14ac:dyDescent="0.25">
      <c r="A14" s="476" t="s">
        <v>21</v>
      </c>
      <c r="B14" s="333" t="s">
        <v>22</v>
      </c>
      <c r="C14" s="323" t="s">
        <v>23</v>
      </c>
      <c r="D14" s="270"/>
      <c r="E14" s="270"/>
      <c r="F14" s="270"/>
      <c r="G14" s="270"/>
      <c r="H14" s="270"/>
      <c r="I14" s="270"/>
    </row>
    <row r="15" spans="1:9" x14ac:dyDescent="0.25">
      <c r="A15" s="477"/>
      <c r="B15" s="334" t="s">
        <v>24</v>
      </c>
      <c r="C15" s="324" t="s">
        <v>25</v>
      </c>
      <c r="D15" s="270"/>
      <c r="E15" s="270"/>
      <c r="F15" s="270"/>
      <c r="G15" s="270"/>
      <c r="H15" s="270"/>
      <c r="I15" s="270"/>
    </row>
    <row r="16" spans="1:9" ht="47.25" customHeight="1" x14ac:dyDescent="0.25">
      <c r="A16" s="477"/>
      <c r="B16" s="334" t="s">
        <v>26</v>
      </c>
      <c r="C16" s="324" t="s">
        <v>27</v>
      </c>
      <c r="D16" s="270"/>
      <c r="E16" s="270"/>
      <c r="F16" s="270"/>
      <c r="G16" s="270"/>
      <c r="H16" s="270"/>
      <c r="I16" s="270"/>
    </row>
    <row r="17" spans="1:9" x14ac:dyDescent="0.25">
      <c r="A17" s="477"/>
      <c r="B17" s="334" t="s">
        <v>28</v>
      </c>
      <c r="C17" s="324" t="s">
        <v>29</v>
      </c>
      <c r="D17" s="270"/>
      <c r="E17" s="270"/>
      <c r="F17" s="270"/>
      <c r="G17" s="270"/>
      <c r="H17" s="270"/>
      <c r="I17" s="270"/>
    </row>
    <row r="18" spans="1:9" ht="60" x14ac:dyDescent="0.25">
      <c r="A18" s="477"/>
      <c r="B18" s="334" t="s">
        <v>30</v>
      </c>
      <c r="C18" s="324" t="s">
        <v>31</v>
      </c>
      <c r="D18" s="265"/>
      <c r="E18" s="265"/>
      <c r="F18" s="270"/>
      <c r="G18" s="270"/>
      <c r="H18" s="270"/>
      <c r="I18" s="270"/>
    </row>
    <row r="19" spans="1:9" x14ac:dyDescent="0.25">
      <c r="A19" s="477"/>
      <c r="B19" s="334" t="s">
        <v>32</v>
      </c>
      <c r="C19" s="324" t="s">
        <v>33</v>
      </c>
      <c r="D19" s="270"/>
      <c r="E19" s="270"/>
      <c r="F19" s="270"/>
      <c r="G19" s="270"/>
      <c r="H19" s="270"/>
      <c r="I19" s="270"/>
    </row>
    <row r="20" spans="1:9" ht="28.5" customHeight="1" x14ac:dyDescent="0.25">
      <c r="A20" s="477"/>
      <c r="B20" s="334" t="s">
        <v>34</v>
      </c>
      <c r="C20" s="324" t="s">
        <v>35</v>
      </c>
      <c r="D20" s="270"/>
      <c r="E20" s="270"/>
      <c r="F20" s="270"/>
      <c r="G20" s="270"/>
      <c r="H20" s="270"/>
      <c r="I20" s="270"/>
    </row>
    <row r="21" spans="1:9" x14ac:dyDescent="0.25">
      <c r="A21" s="478"/>
      <c r="B21" s="335" t="s">
        <v>36</v>
      </c>
      <c r="C21" s="325" t="s">
        <v>37</v>
      </c>
      <c r="D21" s="270"/>
      <c r="E21" s="270"/>
      <c r="F21" s="270"/>
      <c r="G21" s="270"/>
      <c r="H21" s="270"/>
      <c r="I21" s="270"/>
    </row>
    <row r="22" spans="1:9" ht="15.75" thickTop="1" x14ac:dyDescent="0.25">
      <c r="B22" s="17"/>
      <c r="C22" s="18"/>
      <c r="D22" s="270"/>
      <c r="E22" s="270"/>
      <c r="F22" s="270"/>
      <c r="G22" s="270"/>
      <c r="H22" s="270"/>
      <c r="I22" s="270"/>
    </row>
    <row r="23" spans="1:9" ht="43.5" customHeight="1" x14ac:dyDescent="0.25">
      <c r="B23" s="17"/>
      <c r="C23" s="18"/>
      <c r="D23" s="270"/>
      <c r="E23" s="270"/>
      <c r="F23" s="270"/>
      <c r="G23" s="270"/>
      <c r="H23" s="270"/>
      <c r="I23" s="270"/>
    </row>
    <row r="24" spans="1:9" x14ac:dyDescent="0.25">
      <c r="B24" s="17"/>
      <c r="C24" s="18"/>
      <c r="D24" s="270"/>
      <c r="E24" s="270"/>
      <c r="F24" s="270"/>
      <c r="G24" s="270"/>
      <c r="H24" s="270"/>
      <c r="I24" s="270"/>
    </row>
    <row r="25" spans="1:9" ht="43.5" customHeight="1" x14ac:dyDescent="0.25">
      <c r="B25" s="17"/>
      <c r="C25" s="18"/>
      <c r="D25" s="270"/>
      <c r="E25" s="270"/>
      <c r="F25" s="270"/>
      <c r="G25" s="270"/>
      <c r="H25" s="270"/>
      <c r="I25" s="270"/>
    </row>
    <row r="26" spans="1:9" x14ac:dyDescent="0.25">
      <c r="B26" s="17"/>
      <c r="C26" s="18"/>
      <c r="D26" s="270"/>
      <c r="E26" s="270"/>
      <c r="F26" s="270"/>
      <c r="G26" s="270"/>
      <c r="H26" s="270"/>
      <c r="I26" s="270"/>
    </row>
    <row r="27" spans="1:9" ht="43.5" customHeight="1" x14ac:dyDescent="0.25">
      <c r="B27" s="17"/>
      <c r="C27" s="18"/>
      <c r="D27" s="270"/>
      <c r="E27" s="270"/>
      <c r="F27" s="270"/>
      <c r="G27" s="270"/>
      <c r="H27" s="270"/>
      <c r="I27" s="270"/>
    </row>
    <row r="28" spans="1:9" x14ac:dyDescent="0.25">
      <c r="B28" s="17"/>
      <c r="C28" s="18"/>
      <c r="D28" s="270"/>
      <c r="E28" s="270"/>
      <c r="F28" s="270"/>
      <c r="G28" s="270"/>
      <c r="H28" s="270"/>
      <c r="I28" s="270"/>
    </row>
    <row r="29" spans="1:9" ht="43.5" customHeight="1" x14ac:dyDescent="0.25">
      <c r="B29" s="17"/>
      <c r="C29" s="18"/>
      <c r="D29" s="270"/>
      <c r="E29" s="270"/>
      <c r="F29" s="270"/>
      <c r="G29" s="270"/>
      <c r="H29" s="270"/>
      <c r="I29" s="270"/>
    </row>
    <row r="30" spans="1:9" x14ac:dyDescent="0.25">
      <c r="B30" s="17"/>
      <c r="C30" s="18"/>
      <c r="D30" s="270"/>
      <c r="E30" s="270"/>
    </row>
    <row r="31" spans="1:9" ht="43.5" customHeight="1" x14ac:dyDescent="0.25">
      <c r="B31" s="17"/>
      <c r="C31" s="18"/>
      <c r="D31" s="270"/>
      <c r="E31" s="270"/>
    </row>
    <row r="32" spans="1:9" x14ac:dyDescent="0.25">
      <c r="B32" s="17"/>
      <c r="C32" s="18"/>
      <c r="D32" s="270"/>
      <c r="E32" s="270"/>
    </row>
    <row r="33" spans="2:5" ht="43.5" customHeight="1" x14ac:dyDescent="0.25">
      <c r="B33" s="17"/>
      <c r="C33" s="18"/>
      <c r="D33" s="270"/>
      <c r="E33" s="270"/>
    </row>
    <row r="34" spans="2:5" x14ac:dyDescent="0.25">
      <c r="B34" s="17"/>
      <c r="C34" s="18"/>
      <c r="D34" s="270"/>
      <c r="E34" s="270"/>
    </row>
    <row r="35" spans="2:5" ht="43.5" customHeight="1" x14ac:dyDescent="0.25">
      <c r="B35" s="17"/>
      <c r="C35" s="18"/>
      <c r="D35" s="270"/>
      <c r="E35" s="270"/>
    </row>
    <row r="36" spans="2:5" x14ac:dyDescent="0.25">
      <c r="B36" s="17"/>
      <c r="C36" s="18"/>
      <c r="D36" s="270"/>
      <c r="E36" s="270"/>
    </row>
    <row r="37" spans="2:5" ht="43.5" customHeight="1" x14ac:dyDescent="0.25">
      <c r="B37" s="17"/>
      <c r="C37" s="18"/>
      <c r="D37" s="270"/>
      <c r="E37" s="270"/>
    </row>
    <row r="38" spans="2:5" x14ac:dyDescent="0.25">
      <c r="B38" s="17"/>
      <c r="C38" s="18"/>
      <c r="D38" s="270"/>
      <c r="E38" s="270"/>
    </row>
    <row r="39" spans="2:5" ht="43.5" customHeight="1" x14ac:dyDescent="0.25">
      <c r="B39" s="17"/>
      <c r="C39" s="18"/>
      <c r="D39" s="270"/>
      <c r="E39" s="270"/>
    </row>
    <row r="40" spans="2:5" x14ac:dyDescent="0.25">
      <c r="B40" s="17"/>
      <c r="C40" s="18"/>
      <c r="D40" s="270"/>
      <c r="E40" s="270"/>
    </row>
    <row r="41" spans="2:5" ht="43.5" customHeight="1" x14ac:dyDescent="0.25">
      <c r="B41" s="17"/>
      <c r="C41" s="18"/>
      <c r="D41" s="270"/>
      <c r="E41" s="270"/>
    </row>
    <row r="42" spans="2:5" x14ac:dyDescent="0.25">
      <c r="B42" s="17"/>
      <c r="C42" s="18"/>
      <c r="D42" s="270"/>
      <c r="E42" s="270"/>
    </row>
    <row r="43" spans="2:5" ht="43.5" customHeight="1" x14ac:dyDescent="0.25">
      <c r="B43" s="17"/>
      <c r="C43" s="18"/>
      <c r="D43" s="270"/>
      <c r="E43" s="270"/>
    </row>
    <row r="44" spans="2:5" x14ac:dyDescent="0.25">
      <c r="B44" s="17"/>
      <c r="C44" s="18"/>
      <c r="D44" s="270"/>
      <c r="E44" s="270"/>
    </row>
    <row r="45" spans="2:5" ht="43.5" customHeight="1" x14ac:dyDescent="0.25">
      <c r="B45" s="17"/>
      <c r="C45" s="18"/>
      <c r="D45" s="270"/>
      <c r="E45" s="270"/>
    </row>
    <row r="46" spans="2:5" x14ac:dyDescent="0.25">
      <c r="B46" s="17"/>
      <c r="C46" s="18"/>
    </row>
    <row r="47" spans="2:5" ht="43.5" customHeight="1" x14ac:dyDescent="0.25">
      <c r="B47" s="17"/>
      <c r="C47" s="18"/>
    </row>
    <row r="48" spans="2:5" x14ac:dyDescent="0.25">
      <c r="B48" s="17"/>
      <c r="C48" s="18"/>
    </row>
    <row r="49" spans="2:3" ht="43.5" customHeight="1" x14ac:dyDescent="0.25">
      <c r="B49" s="17"/>
      <c r="C49" s="18"/>
    </row>
    <row r="50" spans="2:3" x14ac:dyDescent="0.25">
      <c r="B50" s="17"/>
      <c r="C50" s="18"/>
    </row>
    <row r="51" spans="2:3" ht="43.5" customHeight="1" x14ac:dyDescent="0.25">
      <c r="B51" s="17"/>
      <c r="C51" s="18"/>
    </row>
    <row r="52" spans="2:3" x14ac:dyDescent="0.25">
      <c r="B52" s="17"/>
      <c r="C52" s="18"/>
    </row>
    <row r="53" spans="2:3" ht="43.5" customHeight="1" x14ac:dyDescent="0.25">
      <c r="B53" s="17"/>
      <c r="C53" s="18"/>
    </row>
    <row r="54" spans="2:3" x14ac:dyDescent="0.25">
      <c r="B54" s="17"/>
      <c r="C54" s="18"/>
    </row>
    <row r="55" spans="2:3" ht="43.5" customHeight="1" x14ac:dyDescent="0.25">
      <c r="B55" s="17"/>
      <c r="C55" s="18"/>
    </row>
    <row r="56" spans="2:3" x14ac:dyDescent="0.25">
      <c r="B56" s="17"/>
      <c r="C56" s="18"/>
    </row>
    <row r="57" spans="2:3" ht="43.5" customHeight="1" x14ac:dyDescent="0.25">
      <c r="B57" s="17"/>
      <c r="C57" s="18"/>
    </row>
    <row r="58" spans="2:3" x14ac:dyDescent="0.25">
      <c r="B58" s="17"/>
      <c r="C58" s="18"/>
    </row>
    <row r="59" spans="2:3" ht="43.5" customHeight="1" x14ac:dyDescent="0.25">
      <c r="B59" s="17"/>
      <c r="C59" s="18"/>
    </row>
    <row r="60" spans="2:3" x14ac:dyDescent="0.25">
      <c r="B60" s="17"/>
      <c r="C60" s="18"/>
    </row>
    <row r="61" spans="2:3" ht="43.5" customHeight="1" x14ac:dyDescent="0.25">
      <c r="B61" s="17"/>
      <c r="C61" s="18"/>
    </row>
    <row r="62" spans="2:3" x14ac:dyDescent="0.25">
      <c r="B62" s="17"/>
      <c r="C62" s="18"/>
    </row>
    <row r="63" spans="2:3" ht="43.5" customHeight="1" x14ac:dyDescent="0.25">
      <c r="B63" s="17"/>
      <c r="C63" s="18"/>
    </row>
    <row r="64" spans="2:3" x14ac:dyDescent="0.25">
      <c r="B64" s="17"/>
      <c r="C64" s="18"/>
    </row>
    <row r="65" spans="2:3" ht="43.5" customHeight="1" x14ac:dyDescent="0.25">
      <c r="B65" s="17"/>
      <c r="C65" s="18"/>
    </row>
    <row r="66" spans="2:3" x14ac:dyDescent="0.25">
      <c r="B66" s="17"/>
      <c r="C66" s="18"/>
    </row>
    <row r="67" spans="2:3" ht="43.5" customHeight="1" x14ac:dyDescent="0.25">
      <c r="B67" s="17"/>
      <c r="C67" s="18"/>
    </row>
    <row r="68" spans="2:3" x14ac:dyDescent="0.25">
      <c r="B68" s="17"/>
      <c r="C68" s="18"/>
    </row>
    <row r="69" spans="2:3" ht="43.5" customHeight="1" x14ac:dyDescent="0.25">
      <c r="B69" s="17"/>
      <c r="C69" s="18"/>
    </row>
    <row r="70" spans="2:3" x14ac:dyDescent="0.25">
      <c r="B70" s="17"/>
      <c r="C70" s="18"/>
    </row>
    <row r="71" spans="2:3" ht="43.5" customHeight="1" x14ac:dyDescent="0.25">
      <c r="B71" s="17"/>
      <c r="C71" s="18"/>
    </row>
    <row r="72" spans="2:3" x14ac:dyDescent="0.25">
      <c r="B72" s="17"/>
      <c r="C72" s="18"/>
    </row>
    <row r="73" spans="2:3" ht="43.5" customHeight="1" x14ac:dyDescent="0.25">
      <c r="B73" s="17"/>
      <c r="C73" s="18"/>
    </row>
    <row r="74" spans="2:3" x14ac:dyDescent="0.25">
      <c r="B74" s="17"/>
      <c r="C74" s="18"/>
    </row>
    <row r="75" spans="2:3" ht="43.5" customHeight="1" x14ac:dyDescent="0.25">
      <c r="B75" s="17"/>
      <c r="C75" s="18"/>
    </row>
    <row r="76" spans="2:3" x14ac:dyDescent="0.25">
      <c r="B76" s="17"/>
      <c r="C76" s="18"/>
    </row>
    <row r="77" spans="2:3" ht="43.5" customHeight="1" x14ac:dyDescent="0.25">
      <c r="B77" s="17"/>
      <c r="C77" s="18"/>
    </row>
    <row r="78" spans="2:3" x14ac:dyDescent="0.25">
      <c r="B78" s="17"/>
      <c r="C78" s="18"/>
    </row>
    <row r="79" spans="2:3" ht="43.5" customHeight="1" x14ac:dyDescent="0.25">
      <c r="B79" s="17"/>
      <c r="C79" s="18"/>
    </row>
    <row r="80" spans="2:3" x14ac:dyDescent="0.25">
      <c r="B80" s="17"/>
      <c r="C80" s="18"/>
    </row>
    <row r="81" spans="2:3" ht="43.5" customHeight="1" x14ac:dyDescent="0.25">
      <c r="B81" s="17"/>
      <c r="C81" s="18"/>
    </row>
    <row r="82" spans="2:3" x14ac:dyDescent="0.25">
      <c r="B82" s="17"/>
      <c r="C82" s="18"/>
    </row>
    <row r="83" spans="2:3" ht="43.5" customHeight="1" x14ac:dyDescent="0.25">
      <c r="B83" s="17"/>
      <c r="C83" s="18"/>
    </row>
    <row r="84" spans="2:3" x14ac:dyDescent="0.25">
      <c r="B84" s="17"/>
      <c r="C84" s="18"/>
    </row>
    <row r="85" spans="2:3" ht="43.5" customHeight="1" x14ac:dyDescent="0.25">
      <c r="B85" s="17"/>
      <c r="C85" s="18"/>
    </row>
    <row r="86" spans="2:3" x14ac:dyDescent="0.25">
      <c r="B86" s="17"/>
      <c r="C86" s="18"/>
    </row>
    <row r="87" spans="2:3" ht="43.5" customHeight="1" x14ac:dyDescent="0.25">
      <c r="B87" s="17"/>
      <c r="C87" s="18"/>
    </row>
    <row r="88" spans="2:3" x14ac:dyDescent="0.25">
      <c r="B88" s="17"/>
      <c r="C88" s="18"/>
    </row>
    <row r="89" spans="2:3" ht="43.5" customHeight="1" x14ac:dyDescent="0.25">
      <c r="B89" s="17"/>
      <c r="C89" s="18"/>
    </row>
    <row r="90" spans="2:3" x14ac:dyDescent="0.25">
      <c r="B90" s="17"/>
      <c r="C90" s="18"/>
    </row>
    <row r="91" spans="2:3" ht="43.5" customHeight="1" x14ac:dyDescent="0.25">
      <c r="B91" s="17"/>
      <c r="C91" s="18"/>
    </row>
    <row r="92" spans="2:3" x14ac:dyDescent="0.25">
      <c r="B92" s="17"/>
      <c r="C92" s="18"/>
    </row>
    <row r="93" spans="2:3" ht="43.5" customHeight="1" x14ac:dyDescent="0.25">
      <c r="B93" s="17"/>
      <c r="C93" s="18"/>
    </row>
    <row r="94" spans="2:3" x14ac:dyDescent="0.25">
      <c r="B94" s="17"/>
      <c r="C94" s="18"/>
    </row>
    <row r="95" spans="2:3" ht="43.5" customHeight="1" x14ac:dyDescent="0.25">
      <c r="B95" s="17"/>
      <c r="C95" s="18"/>
    </row>
    <row r="96" spans="2:3" x14ac:dyDescent="0.25">
      <c r="B96" s="17"/>
      <c r="C96" s="18"/>
    </row>
    <row r="97" spans="2:3" ht="43.5" customHeight="1" x14ac:dyDescent="0.25">
      <c r="B97" s="17"/>
      <c r="C97" s="18"/>
    </row>
    <row r="98" spans="2:3" x14ac:dyDescent="0.25">
      <c r="B98" s="17"/>
      <c r="C98" s="18"/>
    </row>
    <row r="99" spans="2:3" ht="43.5" customHeight="1" x14ac:dyDescent="0.25">
      <c r="B99" s="17"/>
      <c r="C99" s="18"/>
    </row>
    <row r="100" spans="2:3" x14ac:dyDescent="0.25">
      <c r="B100" s="17"/>
      <c r="C100" s="18"/>
    </row>
    <row r="101" spans="2:3" ht="43.5" customHeight="1" x14ac:dyDescent="0.25">
      <c r="B101" s="17"/>
      <c r="C101" s="18"/>
    </row>
    <row r="102" spans="2:3" x14ac:dyDescent="0.25">
      <c r="B102" s="17"/>
      <c r="C102" s="18"/>
    </row>
    <row r="103" spans="2:3" ht="43.5" customHeight="1" x14ac:dyDescent="0.25">
      <c r="B103" s="17"/>
      <c r="C103" s="18"/>
    </row>
    <row r="104" spans="2:3" x14ac:dyDescent="0.25">
      <c r="B104" s="17"/>
      <c r="C104" s="18"/>
    </row>
    <row r="105" spans="2:3" ht="43.5" customHeight="1" x14ac:dyDescent="0.25">
      <c r="B105" s="17"/>
      <c r="C105" s="18"/>
    </row>
    <row r="106" spans="2:3" x14ac:dyDescent="0.25">
      <c r="B106" s="17"/>
      <c r="C106" s="18"/>
    </row>
    <row r="107" spans="2:3" ht="43.5" customHeight="1" x14ac:dyDescent="0.25">
      <c r="B107" s="17"/>
      <c r="C107" s="18"/>
    </row>
    <row r="108" spans="2:3" x14ac:dyDescent="0.25">
      <c r="B108" s="17"/>
      <c r="C108" s="18"/>
    </row>
    <row r="109" spans="2:3" ht="43.5" customHeight="1" x14ac:dyDescent="0.25">
      <c r="B109" s="17"/>
      <c r="C109" s="18"/>
    </row>
    <row r="110" spans="2:3" x14ac:dyDescent="0.25">
      <c r="B110" s="17"/>
      <c r="C110" s="18"/>
    </row>
    <row r="111" spans="2:3" ht="43.5" customHeight="1" x14ac:dyDescent="0.25">
      <c r="B111" s="17"/>
      <c r="C111" s="18"/>
    </row>
    <row r="112" spans="2:3" x14ac:dyDescent="0.25">
      <c r="B112" s="17"/>
      <c r="C112" s="18"/>
    </row>
    <row r="113" spans="2:3" ht="43.5" customHeight="1" x14ac:dyDescent="0.25">
      <c r="B113" s="17"/>
      <c r="C113" s="18"/>
    </row>
    <row r="114" spans="2:3" x14ac:dyDescent="0.25">
      <c r="B114" s="17"/>
      <c r="C114" s="18"/>
    </row>
    <row r="115" spans="2:3" ht="43.5" customHeight="1" x14ac:dyDescent="0.25">
      <c r="B115" s="17"/>
      <c r="C115" s="18"/>
    </row>
    <row r="116" spans="2:3" x14ac:dyDescent="0.25">
      <c r="B116" s="17"/>
      <c r="C116" s="18"/>
    </row>
    <row r="117" spans="2:3" ht="43.5" customHeight="1" x14ac:dyDescent="0.25">
      <c r="B117" s="17"/>
      <c r="C117" s="18"/>
    </row>
    <row r="118" spans="2:3" x14ac:dyDescent="0.25">
      <c r="B118" s="17"/>
      <c r="C118" s="18"/>
    </row>
    <row r="119" spans="2:3" ht="43.5" customHeight="1" x14ac:dyDescent="0.25">
      <c r="B119" s="17"/>
      <c r="C119" s="18"/>
    </row>
    <row r="120" spans="2:3" x14ac:dyDescent="0.25">
      <c r="B120" s="17"/>
      <c r="C120" s="18"/>
    </row>
    <row r="121" spans="2:3" ht="43.5" customHeight="1" x14ac:dyDescent="0.25">
      <c r="B121" s="17"/>
      <c r="C121" s="18"/>
    </row>
    <row r="122" spans="2:3" x14ac:dyDescent="0.25">
      <c r="B122" s="17"/>
      <c r="C122" s="18"/>
    </row>
    <row r="123" spans="2:3" ht="43.5" customHeight="1" x14ac:dyDescent="0.25">
      <c r="B123" s="17"/>
      <c r="C123" s="18"/>
    </row>
    <row r="124" spans="2:3" x14ac:dyDescent="0.25">
      <c r="B124" s="17"/>
      <c r="C124" s="18"/>
    </row>
    <row r="125" spans="2:3" ht="43.5" customHeight="1" x14ac:dyDescent="0.25">
      <c r="B125" s="17"/>
      <c r="C125" s="18"/>
    </row>
    <row r="126" spans="2:3" x14ac:dyDescent="0.25">
      <c r="B126" s="17"/>
      <c r="C126" s="18"/>
    </row>
    <row r="127" spans="2:3" ht="43.5" customHeight="1" x14ac:dyDescent="0.25">
      <c r="B127" s="17"/>
      <c r="C127" s="18"/>
    </row>
    <row r="128" spans="2:3" x14ac:dyDescent="0.25">
      <c r="B128" s="17"/>
      <c r="C128" s="18"/>
    </row>
    <row r="129" spans="2:3" ht="43.5" customHeight="1" x14ac:dyDescent="0.25">
      <c r="B129" s="17"/>
      <c r="C129" s="18"/>
    </row>
    <row r="130" spans="2:3" x14ac:dyDescent="0.25">
      <c r="B130" s="17"/>
      <c r="C130" s="18"/>
    </row>
    <row r="131" spans="2:3" ht="43.5" customHeight="1" x14ac:dyDescent="0.25">
      <c r="B131" s="17"/>
      <c r="C131" s="18"/>
    </row>
    <row r="132" spans="2:3" x14ac:dyDescent="0.25">
      <c r="B132" s="17"/>
      <c r="C132" s="18"/>
    </row>
    <row r="133" spans="2:3" ht="43.5" customHeight="1" x14ac:dyDescent="0.25">
      <c r="B133" s="17"/>
      <c r="C133" s="18"/>
    </row>
    <row r="134" spans="2:3" x14ac:dyDescent="0.25">
      <c r="B134" s="17"/>
      <c r="C134" s="18"/>
    </row>
    <row r="135" spans="2:3" ht="43.5" customHeight="1" x14ac:dyDescent="0.25">
      <c r="B135" s="17"/>
      <c r="C135" s="18"/>
    </row>
    <row r="136" spans="2:3" x14ac:dyDescent="0.25">
      <c r="B136" s="17"/>
      <c r="C136" s="18"/>
    </row>
    <row r="137" spans="2:3" ht="43.5" customHeight="1" x14ac:dyDescent="0.25">
      <c r="B137" s="17"/>
      <c r="C137" s="18"/>
    </row>
    <row r="138" spans="2:3" x14ac:dyDescent="0.25">
      <c r="B138" s="17"/>
      <c r="C138" s="18"/>
    </row>
    <row r="139" spans="2:3" ht="43.5" customHeight="1" x14ac:dyDescent="0.25">
      <c r="B139" s="17"/>
      <c r="C139" s="18"/>
    </row>
    <row r="140" spans="2:3" x14ac:dyDescent="0.25">
      <c r="B140" s="17"/>
      <c r="C140" s="18"/>
    </row>
    <row r="141" spans="2:3" ht="43.5" customHeight="1" x14ac:dyDescent="0.25">
      <c r="B141" s="17"/>
      <c r="C141" s="18"/>
    </row>
    <row r="142" spans="2:3" x14ac:dyDescent="0.25">
      <c r="B142" s="17"/>
      <c r="C142" s="18"/>
    </row>
    <row r="143" spans="2:3" ht="43.5" customHeight="1" x14ac:dyDescent="0.25">
      <c r="B143" s="17"/>
      <c r="C143" s="18"/>
    </row>
    <row r="144" spans="2:3" x14ac:dyDescent="0.25">
      <c r="B144" s="17"/>
      <c r="C144" s="18"/>
    </row>
    <row r="145" spans="2:3" ht="43.5" customHeight="1" x14ac:dyDescent="0.25">
      <c r="B145" s="17"/>
      <c r="C145" s="18"/>
    </row>
    <row r="146" spans="2:3" x14ac:dyDescent="0.25">
      <c r="B146" s="17"/>
      <c r="C146" s="18"/>
    </row>
    <row r="147" spans="2:3" ht="43.5" customHeight="1" x14ac:dyDescent="0.25">
      <c r="B147" s="17"/>
      <c r="C147" s="18"/>
    </row>
    <row r="148" spans="2:3" x14ac:dyDescent="0.25">
      <c r="B148" s="17"/>
      <c r="C148" s="18"/>
    </row>
    <row r="149" spans="2:3" ht="43.5" customHeight="1" x14ac:dyDescent="0.25">
      <c r="B149" s="17"/>
      <c r="C149" s="18"/>
    </row>
    <row r="150" spans="2:3" x14ac:dyDescent="0.25">
      <c r="B150" s="17"/>
      <c r="C150" s="18"/>
    </row>
    <row r="151" spans="2:3" ht="43.5" customHeight="1" x14ac:dyDescent="0.25">
      <c r="B151" s="17"/>
      <c r="C151" s="18"/>
    </row>
    <row r="152" spans="2:3" x14ac:dyDescent="0.25">
      <c r="B152" s="17"/>
      <c r="C152" s="18"/>
    </row>
    <row r="153" spans="2:3" ht="43.5" customHeight="1" x14ac:dyDescent="0.25">
      <c r="B153" s="17"/>
      <c r="C153" s="18"/>
    </row>
    <row r="154" spans="2:3" x14ac:dyDescent="0.25">
      <c r="B154" s="17"/>
      <c r="C154" s="18"/>
    </row>
    <row r="155" spans="2:3" ht="43.5" customHeight="1" x14ac:dyDescent="0.25">
      <c r="B155" s="17"/>
      <c r="C155" s="18"/>
    </row>
    <row r="156" spans="2:3" x14ac:dyDescent="0.25">
      <c r="B156" s="17"/>
      <c r="C156" s="18"/>
    </row>
    <row r="157" spans="2:3" ht="43.5" customHeight="1" x14ac:dyDescent="0.25">
      <c r="B157" s="17"/>
      <c r="C157" s="18"/>
    </row>
    <row r="158" spans="2:3" x14ac:dyDescent="0.25">
      <c r="B158" s="17"/>
      <c r="C158" s="18"/>
    </row>
    <row r="159" spans="2:3" ht="43.5" customHeight="1" x14ac:dyDescent="0.25">
      <c r="B159" s="17"/>
      <c r="C159" s="18"/>
    </row>
    <row r="160" spans="2:3" x14ac:dyDescent="0.25">
      <c r="B160" s="17"/>
      <c r="C160" s="18"/>
    </row>
    <row r="161" spans="2:3" ht="43.5" customHeight="1" x14ac:dyDescent="0.25">
      <c r="B161" s="17"/>
      <c r="C161" s="18"/>
    </row>
    <row r="162" spans="2:3" x14ac:dyDescent="0.25">
      <c r="B162" s="17"/>
      <c r="C162" s="18"/>
    </row>
    <row r="163" spans="2:3" ht="43.5" customHeight="1" x14ac:dyDescent="0.25">
      <c r="B163" s="17"/>
      <c r="C163" s="18"/>
    </row>
    <row r="164" spans="2:3" x14ac:dyDescent="0.25">
      <c r="B164" s="17"/>
      <c r="C164" s="18"/>
    </row>
    <row r="165" spans="2:3" ht="43.5" customHeight="1" x14ac:dyDescent="0.25">
      <c r="B165" s="17"/>
      <c r="C165" s="18"/>
    </row>
    <row r="166" spans="2:3" x14ac:dyDescent="0.25">
      <c r="B166" s="17"/>
      <c r="C166" s="18"/>
    </row>
    <row r="167" spans="2:3" ht="43.5" customHeight="1" x14ac:dyDescent="0.25">
      <c r="B167" s="17"/>
      <c r="C167" s="18"/>
    </row>
    <row r="168" spans="2:3" x14ac:dyDescent="0.25">
      <c r="B168" s="17"/>
      <c r="C168" s="18"/>
    </row>
    <row r="169" spans="2:3" ht="43.5" customHeight="1" x14ac:dyDescent="0.25">
      <c r="B169" s="17"/>
      <c r="C169" s="18"/>
    </row>
    <row r="170" spans="2:3" x14ac:dyDescent="0.25">
      <c r="B170" s="17"/>
      <c r="C170" s="18"/>
    </row>
    <row r="171" spans="2:3" ht="43.5" customHeight="1" x14ac:dyDescent="0.25">
      <c r="B171" s="17"/>
      <c r="C171" s="18"/>
    </row>
    <row r="172" spans="2:3" x14ac:dyDescent="0.25">
      <c r="B172" s="17"/>
      <c r="C172" s="18"/>
    </row>
    <row r="173" spans="2:3" ht="43.5" customHeight="1" x14ac:dyDescent="0.25">
      <c r="B173" s="17"/>
      <c r="C173" s="18"/>
    </row>
    <row r="174" spans="2:3" x14ac:dyDescent="0.25">
      <c r="B174" s="17"/>
      <c r="C174" s="18"/>
    </row>
    <row r="175" spans="2:3" ht="43.5" customHeight="1" x14ac:dyDescent="0.25">
      <c r="B175" s="17"/>
      <c r="C175" s="18"/>
    </row>
    <row r="176" spans="2:3" x14ac:dyDescent="0.25">
      <c r="B176" s="17"/>
      <c r="C176" s="18"/>
    </row>
    <row r="177" spans="2:3" ht="43.5" customHeight="1" x14ac:dyDescent="0.25">
      <c r="B177" s="17"/>
      <c r="C177" s="18"/>
    </row>
    <row r="178" spans="2:3" x14ac:dyDescent="0.25">
      <c r="B178" s="17"/>
      <c r="C178" s="18"/>
    </row>
    <row r="179" spans="2:3" ht="43.5" customHeight="1" x14ac:dyDescent="0.25">
      <c r="B179" s="17"/>
      <c r="C179" s="18"/>
    </row>
    <row r="180" spans="2:3" x14ac:dyDescent="0.25">
      <c r="B180" s="17"/>
      <c r="C180" s="18"/>
    </row>
    <row r="181" spans="2:3" ht="43.5" customHeight="1" x14ac:dyDescent="0.25">
      <c r="B181" s="17"/>
      <c r="C181" s="18"/>
    </row>
    <row r="182" spans="2:3" x14ac:dyDescent="0.25">
      <c r="B182" s="17"/>
      <c r="C182" s="18"/>
    </row>
    <row r="183" spans="2:3" ht="43.5" customHeight="1" x14ac:dyDescent="0.25">
      <c r="B183" s="17"/>
      <c r="C183" s="18"/>
    </row>
    <row r="184" spans="2:3" x14ac:dyDescent="0.25">
      <c r="B184" s="17"/>
      <c r="C184" s="18"/>
    </row>
    <row r="185" spans="2:3" ht="43.5" customHeight="1" x14ac:dyDescent="0.25">
      <c r="B185" s="17"/>
      <c r="C185" s="18"/>
    </row>
    <row r="186" spans="2:3" x14ac:dyDescent="0.25">
      <c r="B186" s="17"/>
      <c r="C186" s="18"/>
    </row>
    <row r="187" spans="2:3" ht="43.5" customHeight="1" x14ac:dyDescent="0.25">
      <c r="B187" s="17"/>
      <c r="C187" s="18"/>
    </row>
    <row r="188" spans="2:3" x14ac:dyDescent="0.25">
      <c r="B188" s="17"/>
      <c r="C188" s="18"/>
    </row>
    <row r="189" spans="2:3" ht="43.5" customHeight="1" x14ac:dyDescent="0.25">
      <c r="B189" s="17"/>
      <c r="C189" s="18"/>
    </row>
    <row r="190" spans="2:3" x14ac:dyDescent="0.25">
      <c r="B190" s="17"/>
      <c r="C190" s="18"/>
    </row>
    <row r="191" spans="2:3" ht="43.5" customHeight="1" x14ac:dyDescent="0.25">
      <c r="B191" s="17"/>
      <c r="C191" s="18"/>
    </row>
    <row r="192" spans="2:3" x14ac:dyDescent="0.25">
      <c r="B192" s="17"/>
      <c r="C192" s="18"/>
    </row>
    <row r="193" spans="2:3" ht="43.5" customHeight="1" x14ac:dyDescent="0.25">
      <c r="B193" s="17"/>
      <c r="C193" s="18"/>
    </row>
    <row r="194" spans="2:3" x14ac:dyDescent="0.25">
      <c r="B194" s="17"/>
      <c r="C194" s="18"/>
    </row>
    <row r="195" spans="2:3" ht="43.5" customHeight="1" x14ac:dyDescent="0.25">
      <c r="B195" s="17"/>
      <c r="C195" s="18"/>
    </row>
    <row r="196" spans="2:3" x14ac:dyDescent="0.25">
      <c r="B196" s="17"/>
      <c r="C196" s="18"/>
    </row>
    <row r="197" spans="2:3" ht="43.5" customHeight="1" x14ac:dyDescent="0.25">
      <c r="B197" s="17"/>
      <c r="C197" s="18"/>
    </row>
    <row r="198" spans="2:3" x14ac:dyDescent="0.25">
      <c r="B198" s="17"/>
      <c r="C198" s="18"/>
    </row>
  </sheetData>
  <mergeCells count="4">
    <mergeCell ref="A7:A10"/>
    <mergeCell ref="A14:A21"/>
    <mergeCell ref="A2:A6"/>
    <mergeCell ref="A11:A13"/>
  </mergeCells>
  <pageMargins left="0.25" right="0.25"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5AD4-C48C-4B92-83AA-D7711643ACCB}">
  <sheetPr>
    <tabColor rgb="FFFFCCCC"/>
    <pageSetUpPr fitToPage="1"/>
  </sheetPr>
  <dimension ref="A1:E36"/>
  <sheetViews>
    <sheetView zoomScale="75" zoomScaleNormal="75" workbookViewId="0"/>
  </sheetViews>
  <sheetFormatPr defaultColWidth="9.140625" defaultRowHeight="15" x14ac:dyDescent="0.25"/>
  <cols>
    <col min="1" max="1" width="140" style="271" customWidth="1"/>
    <col min="2" max="16384" width="9.140625" style="271"/>
  </cols>
  <sheetData>
    <row r="1" spans="1:5" ht="36.75" customHeight="1" x14ac:dyDescent="0.25">
      <c r="A1" s="307" t="s">
        <v>603</v>
      </c>
      <c r="B1" s="332"/>
      <c r="C1" s="332"/>
      <c r="D1" s="332"/>
      <c r="E1" s="332"/>
    </row>
    <row r="2" spans="1:5" ht="36.75" customHeight="1" x14ac:dyDescent="0.25">
      <c r="A2" s="308" t="s">
        <v>604</v>
      </c>
      <c r="B2" s="332"/>
      <c r="C2" s="332"/>
      <c r="D2" s="332"/>
      <c r="E2" s="332"/>
    </row>
    <row r="3" spans="1:5" ht="86.25" x14ac:dyDescent="0.25">
      <c r="A3" s="309" t="s">
        <v>605</v>
      </c>
      <c r="B3" s="332"/>
      <c r="C3" s="332"/>
      <c r="D3" s="332"/>
      <c r="E3" s="270"/>
    </row>
    <row r="4" spans="1:5" ht="337.5" customHeight="1" x14ac:dyDescent="0.25">
      <c r="A4" s="310" t="s">
        <v>606</v>
      </c>
      <c r="B4" s="332"/>
      <c r="C4" s="332"/>
      <c r="D4" s="332"/>
      <c r="E4" s="332"/>
    </row>
    <row r="5" spans="1:5" ht="111.75" customHeight="1" x14ac:dyDescent="0.25">
      <c r="A5" s="311" t="s">
        <v>607</v>
      </c>
      <c r="B5" s="332"/>
      <c r="C5" s="332"/>
      <c r="D5" s="332"/>
      <c r="E5" s="332"/>
    </row>
    <row r="6" spans="1:5" ht="129.75" customHeight="1" x14ac:dyDescent="0.25">
      <c r="A6" s="311" t="s">
        <v>608</v>
      </c>
      <c r="B6" s="332"/>
      <c r="C6" s="332"/>
      <c r="D6" s="270"/>
      <c r="E6" s="332"/>
    </row>
    <row r="7" spans="1:5" ht="193.5" customHeight="1" x14ac:dyDescent="0.25">
      <c r="A7" s="311" t="s">
        <v>609</v>
      </c>
      <c r="B7" s="332"/>
      <c r="C7" s="332"/>
      <c r="D7" s="332"/>
      <c r="E7" s="332"/>
    </row>
    <row r="8" spans="1:5" ht="63.75" customHeight="1" x14ac:dyDescent="0.25">
      <c r="A8" s="311" t="s">
        <v>610</v>
      </c>
      <c r="B8" s="332"/>
      <c r="C8" s="332"/>
      <c r="D8" s="332"/>
      <c r="E8" s="332"/>
    </row>
    <row r="9" spans="1:5" ht="15.75" x14ac:dyDescent="0.25">
      <c r="A9" s="44"/>
      <c r="B9" s="332"/>
      <c r="C9" s="332"/>
      <c r="D9" s="332"/>
      <c r="E9" s="332"/>
    </row>
    <row r="10" spans="1:5" ht="15.75" x14ac:dyDescent="0.25">
      <c r="A10" s="44"/>
      <c r="B10" s="332"/>
      <c r="C10" s="332"/>
      <c r="D10" s="332"/>
      <c r="E10" s="332"/>
    </row>
    <row r="11" spans="1:5" ht="15.75" x14ac:dyDescent="0.25">
      <c r="A11" s="44"/>
      <c r="B11" s="332"/>
      <c r="C11" s="332"/>
      <c r="D11" s="332"/>
      <c r="E11" s="332"/>
    </row>
    <row r="12" spans="1:5" ht="15.75" x14ac:dyDescent="0.25">
      <c r="A12" s="44"/>
      <c r="B12" s="332"/>
      <c r="C12" s="332"/>
      <c r="D12" s="332"/>
      <c r="E12" s="332"/>
    </row>
    <row r="13" spans="1:5" ht="15.75" x14ac:dyDescent="0.25">
      <c r="A13" s="44"/>
      <c r="B13" s="332"/>
      <c r="C13" s="332"/>
      <c r="D13" s="332"/>
      <c r="E13" s="332"/>
    </row>
    <row r="14" spans="1:5" ht="15.75" x14ac:dyDescent="0.25">
      <c r="A14" s="44"/>
      <c r="B14" s="332"/>
      <c r="C14" s="332"/>
      <c r="D14" s="332"/>
      <c r="E14" s="332"/>
    </row>
    <row r="15" spans="1:5" ht="15.75" x14ac:dyDescent="0.25">
      <c r="A15" s="44"/>
      <c r="B15" s="332"/>
      <c r="C15" s="332"/>
      <c r="D15" s="332"/>
      <c r="E15" s="332"/>
    </row>
    <row r="16" spans="1:5" ht="15.75" x14ac:dyDescent="0.25">
      <c r="A16" s="44"/>
      <c r="B16" s="332"/>
      <c r="C16" s="332"/>
      <c r="D16" s="332"/>
      <c r="E16" s="332"/>
    </row>
    <row r="17" spans="1:1" ht="15.75" x14ac:dyDescent="0.25">
      <c r="A17" s="44"/>
    </row>
    <row r="18" spans="1:1" ht="15.75" x14ac:dyDescent="0.25">
      <c r="A18" s="44"/>
    </row>
    <row r="19" spans="1:1" ht="15.75" x14ac:dyDescent="0.25">
      <c r="A19" s="44"/>
    </row>
    <row r="20" spans="1:1" ht="15.75" x14ac:dyDescent="0.25">
      <c r="A20" s="44"/>
    </row>
    <row r="21" spans="1:1" ht="15.75" x14ac:dyDescent="0.25">
      <c r="A21" s="44"/>
    </row>
    <row r="22" spans="1:1" ht="15.75" x14ac:dyDescent="0.25">
      <c r="A22" s="44"/>
    </row>
    <row r="23" spans="1:1" ht="15.75" x14ac:dyDescent="0.25">
      <c r="A23" s="44"/>
    </row>
    <row r="24" spans="1:1" ht="15.75" x14ac:dyDescent="0.25">
      <c r="A24" s="44"/>
    </row>
    <row r="25" spans="1:1" ht="15.75" x14ac:dyDescent="0.25">
      <c r="A25" s="44"/>
    </row>
    <row r="26" spans="1:1" ht="15.75" x14ac:dyDescent="0.25">
      <c r="A26" s="44"/>
    </row>
    <row r="27" spans="1:1" ht="15.75" x14ac:dyDescent="0.25">
      <c r="A27" s="44"/>
    </row>
    <row r="28" spans="1:1" ht="15.75" x14ac:dyDescent="0.25">
      <c r="A28" s="44"/>
    </row>
    <row r="29" spans="1:1" ht="15.75" x14ac:dyDescent="0.25">
      <c r="A29" s="44"/>
    </row>
    <row r="30" spans="1:1" ht="15.75" x14ac:dyDescent="0.25">
      <c r="A30" s="44"/>
    </row>
    <row r="31" spans="1:1" ht="15.75" x14ac:dyDescent="0.25">
      <c r="A31" s="44"/>
    </row>
    <row r="32" spans="1:1" ht="15.75" x14ac:dyDescent="0.25">
      <c r="A32" s="44"/>
    </row>
    <row r="33" spans="1:1" ht="15.75" x14ac:dyDescent="0.25">
      <c r="A33" s="44"/>
    </row>
    <row r="34" spans="1:1" ht="15.75" x14ac:dyDescent="0.25">
      <c r="A34" s="44"/>
    </row>
    <row r="35" spans="1:1" ht="15.75" x14ac:dyDescent="0.25">
      <c r="A35" s="44"/>
    </row>
    <row r="36" spans="1:1" ht="15.75" x14ac:dyDescent="0.25">
      <c r="A36" s="44"/>
    </row>
  </sheetData>
  <pageMargins left="0.7" right="0.7" top="0.75" bottom="0.75" header="0.3" footer="0.3"/>
  <pageSetup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A7F1-4C2C-4FC0-A047-260EC02AE8B6}">
  <sheetPr>
    <tabColor rgb="FFFFC000"/>
  </sheetPr>
  <dimension ref="A1:B14"/>
  <sheetViews>
    <sheetView workbookViewId="0">
      <selection sqref="A1:B1"/>
    </sheetView>
  </sheetViews>
  <sheetFormatPr defaultColWidth="8.7109375" defaultRowHeight="15.75" x14ac:dyDescent="0.25"/>
  <cols>
    <col min="1" max="1" width="8.7109375" style="50"/>
    <col min="2" max="2" width="96" style="50" bestFit="1" customWidth="1"/>
    <col min="3" max="16384" width="8.7109375" style="50"/>
  </cols>
  <sheetData>
    <row r="1" spans="1:2" ht="147.94999999999999" customHeight="1" thickBot="1" x14ac:dyDescent="0.3">
      <c r="A1" s="587" t="s">
        <v>906</v>
      </c>
      <c r="B1" s="588"/>
    </row>
    <row r="2" spans="1:2" ht="16.5" thickBot="1" x14ac:dyDescent="0.3">
      <c r="A2" s="589" t="s">
        <v>112</v>
      </c>
      <c r="B2" s="590"/>
    </row>
    <row r="3" spans="1:2" ht="31.5" x14ac:dyDescent="0.25">
      <c r="A3" s="394">
        <v>1</v>
      </c>
      <c r="B3" s="395" t="s">
        <v>891</v>
      </c>
    </row>
    <row r="4" spans="1:2" ht="63" x14ac:dyDescent="0.25">
      <c r="A4" s="394">
        <v>2</v>
      </c>
      <c r="B4" s="395" t="s">
        <v>893</v>
      </c>
    </row>
    <row r="5" spans="1:2" x14ac:dyDescent="0.25">
      <c r="A5" s="394">
        <v>3</v>
      </c>
      <c r="B5" s="396" t="s">
        <v>791</v>
      </c>
    </row>
    <row r="6" spans="1:2" x14ac:dyDescent="0.25">
      <c r="A6" s="394">
        <v>4</v>
      </c>
      <c r="B6" s="396" t="s">
        <v>762</v>
      </c>
    </row>
    <row r="7" spans="1:2" ht="31.5" x14ac:dyDescent="0.25">
      <c r="A7" s="394">
        <v>5</v>
      </c>
      <c r="B7" s="395" t="s">
        <v>763</v>
      </c>
    </row>
    <row r="8" spans="1:2" ht="32.25" thickBot="1" x14ac:dyDescent="0.3">
      <c r="A8" s="394"/>
      <c r="B8" s="395" t="s">
        <v>792</v>
      </c>
    </row>
    <row r="9" spans="1:2" ht="16.5" thickBot="1" x14ac:dyDescent="0.3">
      <c r="A9" s="589" t="s">
        <v>115</v>
      </c>
      <c r="B9" s="590"/>
    </row>
    <row r="10" spans="1:2" ht="31.5" x14ac:dyDescent="0.25">
      <c r="A10" s="394"/>
      <c r="B10" s="395" t="s">
        <v>774</v>
      </c>
    </row>
    <row r="11" spans="1:2" ht="31.5" x14ac:dyDescent="0.25">
      <c r="A11" s="394"/>
      <c r="B11" s="395" t="s">
        <v>793</v>
      </c>
    </row>
    <row r="12" spans="1:2" ht="16.5" thickBot="1" x14ac:dyDescent="0.3">
      <c r="A12" s="398"/>
      <c r="B12" s="399"/>
    </row>
    <row r="13" spans="1:2" ht="16.5" thickBot="1" x14ac:dyDescent="0.3">
      <c r="A13" s="591" t="s">
        <v>794</v>
      </c>
      <c r="B13" s="592"/>
    </row>
    <row r="14" spans="1:2" ht="77.099999999999994" customHeight="1" thickBot="1" x14ac:dyDescent="0.3">
      <c r="A14" s="593"/>
      <c r="B14" s="594"/>
    </row>
  </sheetData>
  <mergeCells count="5">
    <mergeCell ref="A1:B1"/>
    <mergeCell ref="A2:B2"/>
    <mergeCell ref="A9:B9"/>
    <mergeCell ref="A13:B13"/>
    <mergeCell ref="A14:B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984D-BE38-4E93-95C6-F83EA290B723}">
  <sheetPr>
    <tabColor rgb="FFFFC000"/>
  </sheetPr>
  <dimension ref="A4:I19"/>
  <sheetViews>
    <sheetView topLeftCell="A4" zoomScaleNormal="100" workbookViewId="0">
      <selection activeCell="A5" sqref="A5"/>
    </sheetView>
  </sheetViews>
  <sheetFormatPr defaultColWidth="8.7109375" defaultRowHeight="15" x14ac:dyDescent="0.25"/>
  <cols>
    <col min="1" max="1" width="19.28515625" style="270" customWidth="1"/>
    <col min="2" max="2" width="9.28515625" style="270" customWidth="1"/>
    <col min="3" max="3" width="9.7109375" style="270" customWidth="1"/>
    <col min="4" max="4" width="10" style="270" customWidth="1"/>
    <col min="5" max="5" width="8.7109375" style="270"/>
    <col min="6" max="6" width="11.5703125" style="270" customWidth="1"/>
    <col min="7" max="7" width="13.42578125" style="270" customWidth="1"/>
    <col min="8" max="8" width="22.5703125" style="270" customWidth="1"/>
    <col min="9" max="16384" width="8.7109375" style="270"/>
  </cols>
  <sheetData>
    <row r="4" spans="1:9" s="420" customFormat="1" x14ac:dyDescent="0.25">
      <c r="A4" s="467" t="s">
        <v>780</v>
      </c>
      <c r="B4" s="419" t="s">
        <v>776</v>
      </c>
      <c r="C4" s="419" t="s">
        <v>777</v>
      </c>
      <c r="D4" s="419" t="s">
        <v>778</v>
      </c>
      <c r="E4" s="419" t="s">
        <v>764</v>
      </c>
      <c r="F4" s="419" t="s">
        <v>765</v>
      </c>
      <c r="G4" s="419" t="s">
        <v>766</v>
      </c>
      <c r="H4" s="419" t="s">
        <v>779</v>
      </c>
      <c r="I4" s="426" t="s">
        <v>802</v>
      </c>
    </row>
    <row r="5" spans="1:9" s="420" customFormat="1" x14ac:dyDescent="0.25">
      <c r="A5" s="472" t="s">
        <v>892</v>
      </c>
      <c r="B5" s="427"/>
      <c r="C5" s="427"/>
      <c r="D5" s="427"/>
      <c r="E5" s="427"/>
      <c r="F5" s="427"/>
      <c r="G5" s="427"/>
      <c r="H5" s="423">
        <f>G5-B5</f>
        <v>0</v>
      </c>
      <c r="I5" s="420" t="s">
        <v>796</v>
      </c>
    </row>
    <row r="6" spans="1:9" s="420" customFormat="1" x14ac:dyDescent="0.25">
      <c r="A6" s="418" t="s">
        <v>767</v>
      </c>
      <c r="B6" s="465"/>
      <c r="C6" s="422">
        <f>C5-B5</f>
        <v>0</v>
      </c>
      <c r="D6" s="422">
        <f>D5-C5</f>
        <v>0</v>
      </c>
      <c r="E6" s="422">
        <f>E5-D5</f>
        <v>0</v>
      </c>
      <c r="F6" s="422">
        <f>F5-E5</f>
        <v>0</v>
      </c>
      <c r="G6" s="422">
        <f>G5-F5</f>
        <v>0</v>
      </c>
      <c r="I6" s="420" t="s">
        <v>805</v>
      </c>
    </row>
    <row r="7" spans="1:9" s="420" customFormat="1" ht="30" x14ac:dyDescent="0.25">
      <c r="A7" s="424" t="s">
        <v>768</v>
      </c>
      <c r="B7" s="466"/>
      <c r="C7" s="425" t="e">
        <f>C6/B5</f>
        <v>#DIV/0!</v>
      </c>
      <c r="D7" s="425" t="e">
        <f t="shared" ref="D7:G7" si="0">D6/C5</f>
        <v>#DIV/0!</v>
      </c>
      <c r="E7" s="425" t="e">
        <f t="shared" si="0"/>
        <v>#DIV/0!</v>
      </c>
      <c r="F7" s="425" t="e">
        <f t="shared" si="0"/>
        <v>#DIV/0!</v>
      </c>
      <c r="G7" s="425" t="e">
        <f t="shared" si="0"/>
        <v>#DIV/0!</v>
      </c>
    </row>
    <row r="8" spans="1:9" x14ac:dyDescent="0.25">
      <c r="A8" s="405"/>
      <c r="B8" s="17"/>
      <c r="C8" s="408"/>
      <c r="D8" s="409"/>
      <c r="E8" s="409"/>
      <c r="F8" s="408"/>
      <c r="G8" s="409"/>
    </row>
    <row r="9" spans="1:9" x14ac:dyDescent="0.25">
      <c r="F9" s="400"/>
      <c r="G9" s="400"/>
    </row>
    <row r="10" spans="1:9" s="420" customFormat="1" x14ac:dyDescent="0.25">
      <c r="A10" s="467" t="s">
        <v>782</v>
      </c>
      <c r="B10" s="419" t="s">
        <v>776</v>
      </c>
      <c r="C10" s="419" t="s">
        <v>777</v>
      </c>
      <c r="D10" s="419" t="s">
        <v>778</v>
      </c>
      <c r="E10" s="419" t="s">
        <v>764</v>
      </c>
      <c r="F10" s="419" t="s">
        <v>765</v>
      </c>
      <c r="G10" s="419" t="s">
        <v>766</v>
      </c>
      <c r="H10" s="419" t="s">
        <v>779</v>
      </c>
      <c r="I10" s="421" t="s">
        <v>798</v>
      </c>
    </row>
    <row r="11" spans="1:9" s="420" customFormat="1" x14ac:dyDescent="0.25">
      <c r="A11" s="472" t="s">
        <v>892</v>
      </c>
      <c r="B11" s="427"/>
      <c r="C11" s="427"/>
      <c r="D11" s="427"/>
      <c r="E11" s="427"/>
      <c r="F11" s="427"/>
      <c r="G11" s="427"/>
      <c r="H11" s="423">
        <f>G11-B11</f>
        <v>0</v>
      </c>
      <c r="I11" s="420" t="s">
        <v>799</v>
      </c>
    </row>
    <row r="12" spans="1:9" s="420" customFormat="1" x14ac:dyDescent="0.25">
      <c r="A12" s="418" t="s">
        <v>767</v>
      </c>
      <c r="B12" s="465"/>
      <c r="C12" s="422">
        <f>C11-B11</f>
        <v>0</v>
      </c>
      <c r="D12" s="422">
        <f>D11-C11</f>
        <v>0</v>
      </c>
      <c r="E12" s="422">
        <f>E11-D11</f>
        <v>0</v>
      </c>
      <c r="F12" s="422">
        <f>F11-E11</f>
        <v>0</v>
      </c>
      <c r="G12" s="422">
        <f>G11-F11</f>
        <v>0</v>
      </c>
      <c r="I12" s="420" t="s">
        <v>795</v>
      </c>
    </row>
    <row r="13" spans="1:9" s="420" customFormat="1" ht="30" customHeight="1" x14ac:dyDescent="0.25">
      <c r="A13" s="424" t="s">
        <v>768</v>
      </c>
      <c r="B13" s="466"/>
      <c r="C13" s="425" t="e">
        <f>C12/B11</f>
        <v>#DIV/0!</v>
      </c>
      <c r="D13" s="425" t="e">
        <f t="shared" ref="D13" si="1">D12/C11</f>
        <v>#DIV/0!</v>
      </c>
      <c r="E13" s="425" t="e">
        <f t="shared" ref="E13" si="2">E12/D11</f>
        <v>#DIV/0!</v>
      </c>
      <c r="F13" s="425" t="e">
        <f t="shared" ref="F13" si="3">F12/E11</f>
        <v>#DIV/0!</v>
      </c>
      <c r="G13" s="425" t="e">
        <f t="shared" ref="G13" si="4">G12/F11</f>
        <v>#DIV/0!</v>
      </c>
      <c r="I13" s="420" t="s">
        <v>797</v>
      </c>
    </row>
    <row r="14" spans="1:9" x14ac:dyDescent="0.25">
      <c r="A14" s="405"/>
      <c r="B14" s="17"/>
      <c r="C14" s="408"/>
      <c r="D14" s="409"/>
      <c r="E14" s="409"/>
      <c r="F14" s="408"/>
      <c r="G14" s="409"/>
    </row>
    <row r="15" spans="1:9" x14ac:dyDescent="0.25">
      <c r="F15" s="400"/>
      <c r="G15" s="407"/>
    </row>
    <row r="16" spans="1:9" s="420" customFormat="1" x14ac:dyDescent="0.25">
      <c r="A16" s="467" t="s">
        <v>784</v>
      </c>
      <c r="B16" s="419" t="s">
        <v>776</v>
      </c>
      <c r="C16" s="419" t="s">
        <v>777</v>
      </c>
      <c r="D16" s="419" t="s">
        <v>778</v>
      </c>
      <c r="E16" s="419" t="s">
        <v>764</v>
      </c>
      <c r="F16" s="419" t="s">
        <v>765</v>
      </c>
      <c r="G16" s="419" t="s">
        <v>766</v>
      </c>
      <c r="H16" s="419" t="s">
        <v>779</v>
      </c>
      <c r="I16" s="421" t="s">
        <v>803</v>
      </c>
    </row>
    <row r="17" spans="1:9" s="420" customFormat="1" x14ac:dyDescent="0.25">
      <c r="A17" s="472" t="s">
        <v>892</v>
      </c>
      <c r="B17" s="427"/>
      <c r="C17" s="427"/>
      <c r="D17" s="427"/>
      <c r="E17" s="427"/>
      <c r="F17" s="427"/>
      <c r="G17" s="427"/>
      <c r="H17" s="423">
        <f>G17-B17</f>
        <v>0</v>
      </c>
      <c r="I17" s="420" t="s">
        <v>804</v>
      </c>
    </row>
    <row r="18" spans="1:9" s="420" customFormat="1" x14ac:dyDescent="0.25">
      <c r="A18" s="418" t="s">
        <v>767</v>
      </c>
      <c r="B18" s="465"/>
      <c r="C18" s="422">
        <f>C17-B17</f>
        <v>0</v>
      </c>
      <c r="D18" s="422">
        <f>D17-C17</f>
        <v>0</v>
      </c>
      <c r="E18" s="422">
        <f>E17-D17</f>
        <v>0</v>
      </c>
      <c r="F18" s="422">
        <f>F17-E17</f>
        <v>0</v>
      </c>
      <c r="G18" s="422">
        <f>G17-F17</f>
        <v>0</v>
      </c>
      <c r="I18" s="420" t="s">
        <v>786</v>
      </c>
    </row>
    <row r="19" spans="1:9" s="420" customFormat="1" ht="30" x14ac:dyDescent="0.25">
      <c r="A19" s="424" t="s">
        <v>768</v>
      </c>
      <c r="B19" s="466"/>
      <c r="C19" s="425" t="e">
        <f>C18/B17</f>
        <v>#DIV/0!</v>
      </c>
      <c r="D19" s="425" t="e">
        <f t="shared" ref="D19" si="5">D18/C17</f>
        <v>#DIV/0!</v>
      </c>
      <c r="E19" s="425" t="e">
        <f t="shared" ref="E19" si="6">E18/D17</f>
        <v>#DIV/0!</v>
      </c>
      <c r="F19" s="425" t="e">
        <f t="shared" ref="F19" si="7">F18/E17</f>
        <v>#DIV/0!</v>
      </c>
      <c r="G19" s="425" t="e">
        <f t="shared" ref="G19" si="8">G18/F17</f>
        <v>#DIV/0!</v>
      </c>
      <c r="I19" s="436" t="s">
        <v>788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AE20E-4B92-4E76-899A-958A425F699C}">
  <sheetPr>
    <tabColor rgb="FFFFC000"/>
  </sheetPr>
  <dimension ref="A1:D18"/>
  <sheetViews>
    <sheetView tabSelected="1" zoomScale="90" zoomScaleNormal="90" workbookViewId="0">
      <selection sqref="A1:D1"/>
    </sheetView>
  </sheetViews>
  <sheetFormatPr defaultColWidth="8.7109375" defaultRowHeight="15.75" x14ac:dyDescent="0.25"/>
  <cols>
    <col min="1" max="1" width="8.7109375" style="50"/>
    <col min="2" max="2" width="91.85546875" style="50" customWidth="1"/>
    <col min="3" max="3" width="3.28515625" style="270" bestFit="1" customWidth="1"/>
    <col min="4" max="4" width="101" style="406" customWidth="1"/>
    <col min="5" max="16384" width="8.7109375" style="270"/>
  </cols>
  <sheetData>
    <row r="1" spans="1:4" ht="130.5" customHeight="1" thickBot="1" x14ac:dyDescent="0.3">
      <c r="A1" s="595" t="s">
        <v>907</v>
      </c>
      <c r="B1" s="596"/>
      <c r="C1" s="596"/>
      <c r="D1" s="596"/>
    </row>
    <row r="2" spans="1:4" ht="16.5" thickBot="1" x14ac:dyDescent="0.3">
      <c r="A2" s="589" t="s">
        <v>894</v>
      </c>
      <c r="B2" s="590"/>
      <c r="C2" s="589" t="s">
        <v>895</v>
      </c>
      <c r="D2" s="590"/>
    </row>
    <row r="3" spans="1:4" ht="31.5" x14ac:dyDescent="0.25">
      <c r="A3" s="394">
        <v>1</v>
      </c>
      <c r="B3" s="395" t="s">
        <v>891</v>
      </c>
      <c r="C3" s="394">
        <v>1</v>
      </c>
      <c r="D3" s="395" t="s">
        <v>891</v>
      </c>
    </row>
    <row r="4" spans="1:4" ht="63" x14ac:dyDescent="0.25">
      <c r="A4" s="394">
        <v>2</v>
      </c>
      <c r="B4" s="395" t="s">
        <v>896</v>
      </c>
      <c r="C4" s="394">
        <v>2</v>
      </c>
      <c r="D4" s="395" t="s">
        <v>901</v>
      </c>
    </row>
    <row r="5" spans="1:4" ht="63" x14ac:dyDescent="0.25">
      <c r="A5" s="394">
        <v>3</v>
      </c>
      <c r="B5" s="396" t="s">
        <v>900</v>
      </c>
      <c r="C5" s="394">
        <v>3</v>
      </c>
      <c r="D5" s="395" t="s">
        <v>902</v>
      </c>
    </row>
    <row r="6" spans="1:4" x14ac:dyDescent="0.25">
      <c r="A6" s="394">
        <v>4</v>
      </c>
      <c r="B6" s="396" t="s">
        <v>898</v>
      </c>
      <c r="C6" s="394">
        <v>4</v>
      </c>
      <c r="D6" s="395" t="s">
        <v>903</v>
      </c>
    </row>
    <row r="7" spans="1:4" ht="31.5" x14ac:dyDescent="0.25">
      <c r="A7" s="394">
        <v>5</v>
      </c>
      <c r="B7" s="397" t="s">
        <v>899</v>
      </c>
      <c r="C7" s="394">
        <v>5</v>
      </c>
      <c r="D7" s="397" t="s">
        <v>899</v>
      </c>
    </row>
    <row r="8" spans="1:4" ht="32.25" thickBot="1" x14ac:dyDescent="0.3">
      <c r="A8" s="394">
        <v>6</v>
      </c>
      <c r="B8" s="397" t="s">
        <v>806</v>
      </c>
      <c r="C8" s="394">
        <v>6</v>
      </c>
      <c r="D8" s="397" t="s">
        <v>806</v>
      </c>
    </row>
    <row r="9" spans="1:4" ht="16.5" thickBot="1" x14ac:dyDescent="0.3">
      <c r="A9" s="470" t="s">
        <v>115</v>
      </c>
      <c r="B9" s="603"/>
      <c r="C9" s="603"/>
      <c r="D9" s="604"/>
    </row>
    <row r="10" spans="1:4" ht="31.5" customHeight="1" x14ac:dyDescent="0.25">
      <c r="A10" s="394"/>
      <c r="B10" s="605" t="s">
        <v>774</v>
      </c>
      <c r="C10" s="605"/>
      <c r="D10" s="606"/>
    </row>
    <row r="11" spans="1:4" ht="31.5" customHeight="1" thickBot="1" x14ac:dyDescent="0.3">
      <c r="A11" s="394"/>
      <c r="B11" s="607" t="s">
        <v>775</v>
      </c>
      <c r="C11" s="607"/>
      <c r="D11" s="608"/>
    </row>
    <row r="12" spans="1:4" ht="16.5" customHeight="1" thickBot="1" x14ac:dyDescent="0.3">
      <c r="A12" s="597" t="s">
        <v>627</v>
      </c>
      <c r="B12" s="598"/>
      <c r="C12" s="598"/>
      <c r="D12" s="599"/>
    </row>
    <row r="13" spans="1:4" ht="51" customHeight="1" thickBot="1" x14ac:dyDescent="0.3">
      <c r="A13" s="600"/>
      <c r="B13" s="601"/>
      <c r="C13" s="601"/>
      <c r="D13" s="602"/>
    </row>
    <row r="14" spans="1:4" x14ac:dyDescent="0.25">
      <c r="C14" s="50"/>
      <c r="D14" s="44"/>
    </row>
    <row r="15" spans="1:4" x14ac:dyDescent="0.25">
      <c r="C15" s="50"/>
      <c r="D15" s="44"/>
    </row>
    <row r="16" spans="1:4" x14ac:dyDescent="0.25">
      <c r="C16" s="50"/>
      <c r="D16" s="44"/>
    </row>
    <row r="17" spans="3:4" x14ac:dyDescent="0.25">
      <c r="C17" s="50"/>
      <c r="D17" s="44"/>
    </row>
    <row r="18" spans="3:4" x14ac:dyDescent="0.25">
      <c r="C18" s="50"/>
      <c r="D18" s="44"/>
    </row>
  </sheetData>
  <mergeCells count="8">
    <mergeCell ref="A1:D1"/>
    <mergeCell ref="A2:B2"/>
    <mergeCell ref="A12:D12"/>
    <mergeCell ref="A13:D13"/>
    <mergeCell ref="C2:D2"/>
    <mergeCell ref="B9:D9"/>
    <mergeCell ref="B10:D10"/>
    <mergeCell ref="B11:D1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7FF51-E0B7-42FC-91CA-9CA81142ED02}">
  <sheetPr>
    <tabColor rgb="FFFFC000"/>
  </sheetPr>
  <dimension ref="A1:I20"/>
  <sheetViews>
    <sheetView zoomScaleNormal="100" workbookViewId="0">
      <selection activeCell="H18" sqref="H18"/>
    </sheetView>
  </sheetViews>
  <sheetFormatPr defaultColWidth="12.5703125" defaultRowHeight="15" x14ac:dyDescent="0.25"/>
  <cols>
    <col min="1" max="1" width="16.85546875" style="270" bestFit="1" customWidth="1"/>
    <col min="2" max="7" width="12.5703125" style="270"/>
    <col min="8" max="8" width="22.7109375" style="270" bestFit="1" customWidth="1"/>
    <col min="9" max="16384" width="12.5703125" style="270"/>
  </cols>
  <sheetData>
    <row r="1" spans="1:9" s="412" customFormat="1" x14ac:dyDescent="0.25">
      <c r="A1" s="468" t="s">
        <v>781</v>
      </c>
      <c r="B1" s="411" t="s">
        <v>776</v>
      </c>
      <c r="C1" s="411" t="s">
        <v>777</v>
      </c>
      <c r="D1" s="411" t="s">
        <v>778</v>
      </c>
      <c r="E1" s="411" t="s">
        <v>764</v>
      </c>
      <c r="F1" s="411" t="s">
        <v>765</v>
      </c>
      <c r="G1" s="411" t="s">
        <v>766</v>
      </c>
      <c r="H1" s="411" t="s">
        <v>779</v>
      </c>
      <c r="I1" s="413" t="s">
        <v>801</v>
      </c>
    </row>
    <row r="2" spans="1:9" s="412" customFormat="1" ht="30" x14ac:dyDescent="0.25">
      <c r="A2" s="471" t="s">
        <v>897</v>
      </c>
      <c r="B2" s="427"/>
      <c r="C2" s="427"/>
      <c r="D2" s="427"/>
      <c r="E2" s="427"/>
      <c r="F2" s="427"/>
      <c r="G2" s="427"/>
      <c r="H2" s="415">
        <f>G2-B2</f>
        <v>0</v>
      </c>
    </row>
    <row r="3" spans="1:9" s="412" customFormat="1" x14ac:dyDescent="0.25">
      <c r="A3" s="410" t="s">
        <v>767</v>
      </c>
      <c r="B3" s="461"/>
      <c r="C3" s="414">
        <f>C2-B2</f>
        <v>0</v>
      </c>
      <c r="D3" s="414">
        <f>D2-C2</f>
        <v>0</v>
      </c>
      <c r="E3" s="414">
        <f>E2-D2</f>
        <v>0</v>
      </c>
      <c r="F3" s="414">
        <f>F2-E2</f>
        <v>0</v>
      </c>
      <c r="G3" s="414">
        <f>G2-F2</f>
        <v>0</v>
      </c>
      <c r="I3" s="435" t="s">
        <v>788</v>
      </c>
    </row>
    <row r="4" spans="1:9" s="412" customFormat="1" ht="30" x14ac:dyDescent="0.25">
      <c r="A4" s="416" t="s">
        <v>768</v>
      </c>
      <c r="B4" s="462"/>
      <c r="C4" s="417" t="e">
        <f>C3/B2</f>
        <v>#DIV/0!</v>
      </c>
      <c r="D4" s="417" t="e">
        <f t="shared" ref="D4:G4" si="0">D3/C2</f>
        <v>#DIV/0!</v>
      </c>
      <c r="E4" s="417" t="e">
        <f t="shared" si="0"/>
        <v>#DIV/0!</v>
      </c>
      <c r="F4" s="417" t="e">
        <f t="shared" si="0"/>
        <v>#DIV/0!</v>
      </c>
      <c r="G4" s="417" t="e">
        <f t="shared" si="0"/>
        <v>#DIV/0!</v>
      </c>
    </row>
    <row r="5" spans="1:9" x14ac:dyDescent="0.25">
      <c r="F5" s="400"/>
      <c r="G5" s="400"/>
    </row>
    <row r="6" spans="1:9" s="412" customFormat="1" x14ac:dyDescent="0.25">
      <c r="A6" s="468" t="s">
        <v>783</v>
      </c>
      <c r="B6" s="411" t="s">
        <v>776</v>
      </c>
      <c r="C6" s="411" t="s">
        <v>777</v>
      </c>
      <c r="D6" s="411" t="s">
        <v>778</v>
      </c>
      <c r="E6" s="411" t="s">
        <v>764</v>
      </c>
      <c r="F6" s="411" t="s">
        <v>765</v>
      </c>
      <c r="G6" s="411" t="s">
        <v>766</v>
      </c>
      <c r="H6" s="411" t="s">
        <v>779</v>
      </c>
      <c r="I6" s="413" t="s">
        <v>800</v>
      </c>
    </row>
    <row r="7" spans="1:9" s="412" customFormat="1" ht="30" x14ac:dyDescent="0.25">
      <c r="A7" s="471" t="s">
        <v>897</v>
      </c>
      <c r="B7" s="427"/>
      <c r="C7" s="427"/>
      <c r="D7" s="427"/>
      <c r="E7" s="427"/>
      <c r="F7" s="427"/>
      <c r="G7" s="427"/>
      <c r="H7" s="415">
        <f>G7-B7</f>
        <v>0</v>
      </c>
    </row>
    <row r="8" spans="1:9" s="412" customFormat="1" x14ac:dyDescent="0.25">
      <c r="A8" s="410" t="s">
        <v>767</v>
      </c>
      <c r="B8" s="461"/>
      <c r="C8" s="414">
        <f>C7-B7</f>
        <v>0</v>
      </c>
      <c r="D8" s="414">
        <f>D7-C7</f>
        <v>0</v>
      </c>
      <c r="E8" s="414">
        <f>E7-D7</f>
        <v>0</v>
      </c>
      <c r="F8" s="414">
        <f>F7-E7</f>
        <v>0</v>
      </c>
      <c r="G8" s="414">
        <f>G7-F7</f>
        <v>0</v>
      </c>
      <c r="I8" s="435" t="s">
        <v>788</v>
      </c>
    </row>
    <row r="9" spans="1:9" s="412" customFormat="1" ht="30" x14ac:dyDescent="0.25">
      <c r="A9" s="416" t="s">
        <v>768</v>
      </c>
      <c r="B9" s="462"/>
      <c r="C9" s="417" t="e">
        <f>C8/B7</f>
        <v>#DIV/0!</v>
      </c>
      <c r="D9" s="417" t="e">
        <f t="shared" ref="D9" si="1">D8/C7</f>
        <v>#DIV/0!</v>
      </c>
      <c r="E9" s="417" t="e">
        <f t="shared" ref="E9" si="2">E8/D7</f>
        <v>#DIV/0!</v>
      </c>
      <c r="F9" s="417" t="e">
        <f t="shared" ref="F9" si="3">F8/E7</f>
        <v>#DIV/0!</v>
      </c>
      <c r="G9" s="417" t="e">
        <f t="shared" ref="G9" si="4">G8/F7</f>
        <v>#DIV/0!</v>
      </c>
    </row>
    <row r="10" spans="1:9" x14ac:dyDescent="0.25">
      <c r="A10" s="405"/>
      <c r="B10" s="17"/>
      <c r="C10" s="408"/>
      <c r="D10" s="409"/>
      <c r="E10" s="409"/>
      <c r="F10" s="408"/>
      <c r="G10" s="409"/>
    </row>
    <row r="12" spans="1:9" s="412" customFormat="1" x14ac:dyDescent="0.25">
      <c r="A12" s="468" t="s">
        <v>785</v>
      </c>
      <c r="B12" s="411" t="s">
        <v>776</v>
      </c>
      <c r="C12" s="411" t="s">
        <v>777</v>
      </c>
      <c r="D12" s="411" t="s">
        <v>778</v>
      </c>
      <c r="E12" s="411" t="s">
        <v>764</v>
      </c>
      <c r="F12" s="411" t="s">
        <v>765</v>
      </c>
      <c r="G12" s="411" t="s">
        <v>766</v>
      </c>
      <c r="H12" s="411" t="s">
        <v>779</v>
      </c>
      <c r="I12" s="413" t="s">
        <v>787</v>
      </c>
    </row>
    <row r="13" spans="1:9" s="412" customFormat="1" ht="45" x14ac:dyDescent="0.25">
      <c r="A13" s="471" t="s">
        <v>904</v>
      </c>
      <c r="B13" s="427"/>
      <c r="C13" s="427"/>
      <c r="D13" s="427"/>
      <c r="E13" s="427"/>
      <c r="F13" s="427"/>
      <c r="G13" s="427"/>
      <c r="H13" s="415">
        <f>G13-B13</f>
        <v>0</v>
      </c>
    </row>
    <row r="14" spans="1:9" s="412" customFormat="1" x14ac:dyDescent="0.25">
      <c r="A14" s="410" t="s">
        <v>767</v>
      </c>
      <c r="B14" s="461"/>
      <c r="C14" s="414">
        <f>C13-B13</f>
        <v>0</v>
      </c>
      <c r="D14" s="414">
        <f>D13-C13</f>
        <v>0</v>
      </c>
      <c r="E14" s="414">
        <f>E13-D13</f>
        <v>0</v>
      </c>
      <c r="F14" s="414">
        <f>F13-E13</f>
        <v>0</v>
      </c>
      <c r="G14" s="414">
        <f>G13-F13</f>
        <v>0</v>
      </c>
      <c r="I14" s="435" t="s">
        <v>788</v>
      </c>
    </row>
    <row r="15" spans="1:9" s="412" customFormat="1" ht="30" x14ac:dyDescent="0.25">
      <c r="A15" s="416" t="s">
        <v>768</v>
      </c>
      <c r="B15" s="462"/>
      <c r="C15" s="417" t="e">
        <f>C14/B13</f>
        <v>#DIV/0!</v>
      </c>
      <c r="D15" s="417" t="e">
        <f t="shared" ref="D15" si="5">D14/C13</f>
        <v>#DIV/0!</v>
      </c>
      <c r="E15" s="417" t="e">
        <f t="shared" ref="E15" si="6">E14/D13</f>
        <v>#DIV/0!</v>
      </c>
      <c r="F15" s="417" t="e">
        <f t="shared" ref="F15" si="7">F14/E13</f>
        <v>#DIV/0!</v>
      </c>
      <c r="G15" s="417" t="e">
        <f t="shared" ref="G15" si="8">G14/F13</f>
        <v>#DIV/0!</v>
      </c>
    </row>
    <row r="17" spans="1:9" s="431" customFormat="1" x14ac:dyDescent="0.25">
      <c r="A17" s="469" t="s">
        <v>790</v>
      </c>
      <c r="B17" s="429" t="s">
        <v>776</v>
      </c>
      <c r="C17" s="429" t="s">
        <v>777</v>
      </c>
      <c r="D17" s="429" t="s">
        <v>778</v>
      </c>
      <c r="E17" s="429" t="s">
        <v>764</v>
      </c>
      <c r="F17" s="429" t="s">
        <v>765</v>
      </c>
      <c r="G17" s="429" t="s">
        <v>766</v>
      </c>
      <c r="H17" s="429" t="s">
        <v>779</v>
      </c>
      <c r="I17" s="430" t="s">
        <v>789</v>
      </c>
    </row>
    <row r="18" spans="1:9" s="431" customFormat="1" ht="30" x14ac:dyDescent="0.25">
      <c r="A18" s="471" t="s">
        <v>905</v>
      </c>
      <c r="B18" s="427"/>
      <c r="C18" s="427"/>
      <c r="D18" s="427"/>
      <c r="E18" s="427"/>
      <c r="F18" s="427"/>
      <c r="G18" s="427"/>
      <c r="H18" s="432">
        <f>G18-B18</f>
        <v>0</v>
      </c>
    </row>
    <row r="19" spans="1:9" s="431" customFormat="1" x14ac:dyDescent="0.25">
      <c r="A19" s="428" t="s">
        <v>767</v>
      </c>
      <c r="B19" s="463"/>
      <c r="C19" s="433">
        <f>C18-B18</f>
        <v>0</v>
      </c>
      <c r="D19" s="433">
        <f>D18-C18</f>
        <v>0</v>
      </c>
      <c r="E19" s="433">
        <f>E18-D18</f>
        <v>0</v>
      </c>
      <c r="F19" s="433">
        <f>F18-E18</f>
        <v>0</v>
      </c>
      <c r="G19" s="433">
        <f>G18-F18</f>
        <v>0</v>
      </c>
      <c r="I19" s="437" t="s">
        <v>788</v>
      </c>
    </row>
    <row r="20" spans="1:9" s="431" customFormat="1" ht="30" x14ac:dyDescent="0.25">
      <c r="A20" s="434" t="s">
        <v>768</v>
      </c>
      <c r="B20" s="464"/>
      <c r="C20" s="417" t="e">
        <f>C19/B18</f>
        <v>#DIV/0!</v>
      </c>
      <c r="D20" s="417" t="e">
        <f t="shared" ref="D20" si="9">D19/C18</f>
        <v>#DIV/0!</v>
      </c>
      <c r="E20" s="417" t="e">
        <f t="shared" ref="E20" si="10">E19/D18</f>
        <v>#DIV/0!</v>
      </c>
      <c r="F20" s="417" t="e">
        <f t="shared" ref="F20" si="11">F19/E18</f>
        <v>#DIV/0!</v>
      </c>
      <c r="G20" s="417" t="e">
        <f t="shared" ref="G20" si="12">G19/F18</f>
        <v>#DIV/0!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CF3D0-C6E8-4FB0-9FDE-B816650B41C0}">
  <sheetPr>
    <tabColor rgb="FFFFC000"/>
  </sheetPr>
  <dimension ref="A1:Q224"/>
  <sheetViews>
    <sheetView workbookViewId="0">
      <selection activeCell="A8" sqref="A8"/>
    </sheetView>
  </sheetViews>
  <sheetFormatPr defaultColWidth="9.140625" defaultRowHeight="15" x14ac:dyDescent="0.25"/>
  <cols>
    <col min="1" max="1" width="47.140625" style="440" customWidth="1"/>
    <col min="2" max="2" width="10.85546875" style="440" customWidth="1"/>
    <col min="3" max="3" width="9.28515625" style="440" customWidth="1"/>
    <col min="4" max="4" width="15.28515625" style="440" bestFit="1" customWidth="1"/>
    <col min="5" max="5" width="14.85546875" style="440" bestFit="1" customWidth="1"/>
    <col min="6" max="6" width="15.28515625" style="440" bestFit="1" customWidth="1"/>
    <col min="7" max="7" width="13.85546875" style="440" customWidth="1"/>
    <col min="8" max="8" width="14.85546875" style="440" bestFit="1" customWidth="1"/>
    <col min="9" max="9" width="13.85546875" style="440" customWidth="1"/>
    <col min="10" max="12" width="14.85546875" style="440" bestFit="1" customWidth="1"/>
    <col min="13" max="16384" width="9.140625" style="440"/>
  </cols>
  <sheetData>
    <row r="1" spans="1:17" s="453" customFormat="1" ht="18.75" x14ac:dyDescent="0.3">
      <c r="A1" s="451" t="s">
        <v>807</v>
      </c>
      <c r="B1" s="451"/>
      <c r="C1" s="451"/>
      <c r="D1" s="451"/>
      <c r="E1" s="451"/>
      <c r="F1" s="451"/>
      <c r="G1" s="451"/>
      <c r="H1" s="451"/>
      <c r="I1" s="451"/>
      <c r="J1" s="451"/>
      <c r="K1" s="451"/>
      <c r="L1" s="451"/>
      <c r="M1" s="452"/>
      <c r="N1" s="452"/>
      <c r="O1" s="452"/>
    </row>
    <row r="2" spans="1:17" s="453" customFormat="1" ht="18.75" x14ac:dyDescent="0.3">
      <c r="A2" s="458" t="s">
        <v>888</v>
      </c>
      <c r="B2" s="459" t="s">
        <v>889</v>
      </c>
      <c r="C2" s="451"/>
      <c r="D2" s="451"/>
      <c r="E2" s="451"/>
      <c r="F2" s="451"/>
      <c r="G2" s="451"/>
      <c r="H2" s="451"/>
      <c r="I2" s="451"/>
      <c r="J2" s="451"/>
      <c r="K2" s="451"/>
      <c r="L2" s="451"/>
      <c r="M2" s="452"/>
      <c r="N2" s="452"/>
      <c r="O2" s="452"/>
    </row>
    <row r="3" spans="1:17" s="453" customFormat="1" ht="18.75" x14ac:dyDescent="0.3">
      <c r="A3" s="451"/>
      <c r="B3" s="451"/>
      <c r="C3" s="451"/>
      <c r="D3" s="451"/>
      <c r="E3" s="451"/>
      <c r="F3" s="451"/>
      <c r="G3" s="451"/>
      <c r="H3" s="451"/>
      <c r="I3" s="451"/>
      <c r="J3" s="451"/>
      <c r="K3" s="451"/>
      <c r="L3" s="451"/>
      <c r="M3" s="452"/>
      <c r="N3" s="452"/>
      <c r="O3" s="452"/>
    </row>
    <row r="4" spans="1:17" x14ac:dyDescent="0.25">
      <c r="A4" s="447"/>
      <c r="B4" s="447"/>
      <c r="C4" s="447"/>
      <c r="D4" s="447"/>
      <c r="E4" s="447"/>
      <c r="F4" s="447"/>
      <c r="G4" s="447"/>
      <c r="H4" s="447"/>
      <c r="I4" s="447"/>
      <c r="J4" s="447"/>
      <c r="K4" s="447"/>
      <c r="L4" s="447"/>
    </row>
    <row r="5" spans="1:17" x14ac:dyDescent="0.25">
      <c r="A5" s="610" t="s">
        <v>812</v>
      </c>
      <c r="B5" s="611"/>
      <c r="C5" s="611"/>
      <c r="D5" s="611"/>
      <c r="E5" s="611"/>
      <c r="F5" s="611"/>
      <c r="G5" s="611"/>
      <c r="H5" s="611"/>
      <c r="I5" s="611"/>
      <c r="J5" s="611"/>
      <c r="K5" s="611"/>
      <c r="L5" s="612"/>
      <c r="M5" s="613" t="s">
        <v>813</v>
      </c>
      <c r="N5" s="613"/>
      <c r="O5" s="613"/>
    </row>
    <row r="6" spans="1:17" ht="48" customHeight="1" x14ac:dyDescent="0.25">
      <c r="A6" s="454" t="s">
        <v>809</v>
      </c>
      <c r="B6" s="454" t="s">
        <v>810</v>
      </c>
      <c r="C6" s="454" t="s">
        <v>811</v>
      </c>
      <c r="D6" s="454" t="s">
        <v>814</v>
      </c>
      <c r="E6" s="454" t="s">
        <v>815</v>
      </c>
      <c r="F6" s="454" t="s">
        <v>816</v>
      </c>
      <c r="G6" s="454" t="s">
        <v>817</v>
      </c>
      <c r="H6" s="454" t="s">
        <v>818</v>
      </c>
      <c r="I6" s="454" t="s">
        <v>819</v>
      </c>
      <c r="J6" s="455" t="s">
        <v>820</v>
      </c>
      <c r="K6" s="456" t="s">
        <v>821</v>
      </c>
      <c r="L6" s="456" t="s">
        <v>822</v>
      </c>
      <c r="M6" s="457" t="s">
        <v>814</v>
      </c>
      <c r="N6" s="457" t="s">
        <v>249</v>
      </c>
      <c r="O6" s="457" t="s">
        <v>816</v>
      </c>
    </row>
    <row r="7" spans="1:17" x14ac:dyDescent="0.25">
      <c r="A7" s="448" t="s">
        <v>825</v>
      </c>
      <c r="B7" s="448">
        <v>51</v>
      </c>
      <c r="C7" s="448" t="s">
        <v>826</v>
      </c>
      <c r="D7" s="441">
        <v>1089552.45</v>
      </c>
      <c r="E7" s="441">
        <v>1247595.06</v>
      </c>
      <c r="F7" s="441">
        <v>1280886.58</v>
      </c>
      <c r="G7" s="441">
        <v>423670.46</v>
      </c>
      <c r="H7" s="441">
        <v>195000</v>
      </c>
      <c r="I7" s="441">
        <v>0</v>
      </c>
      <c r="J7" s="442">
        <f>SUM(D7:I7)</f>
        <v>4236704.55</v>
      </c>
      <c r="K7" s="443">
        <f>+D7+H7</f>
        <v>1284552.45</v>
      </c>
      <c r="L7" s="443">
        <f>+E7+I7</f>
        <v>1247595.06</v>
      </c>
      <c r="M7" s="450">
        <f t="shared" ref="M7:M39" si="0">K7/K44-1</f>
        <v>8.6222650512137733E-3</v>
      </c>
      <c r="N7" s="450">
        <f t="shared" ref="N7:N39" si="1">L7/L44-1</f>
        <v>0.23401182294040224</v>
      </c>
      <c r="O7" s="450">
        <f t="shared" ref="O7:O39" si="2">F7/F44-1</f>
        <v>-2.7094697733597517E-2</v>
      </c>
      <c r="Q7" s="460"/>
    </row>
    <row r="8" spans="1:17" x14ac:dyDescent="0.25">
      <c r="A8" s="449" t="s">
        <v>823</v>
      </c>
      <c r="B8" s="449">
        <v>52</v>
      </c>
      <c r="C8" s="449" t="s">
        <v>824</v>
      </c>
      <c r="D8" s="441">
        <v>556073.80000000005</v>
      </c>
      <c r="E8" s="441">
        <v>453794.4</v>
      </c>
      <c r="F8" s="441">
        <v>637171.55000000005</v>
      </c>
      <c r="G8" s="441">
        <v>205226.64</v>
      </c>
      <c r="H8" s="441">
        <v>200000</v>
      </c>
      <c r="I8" s="441">
        <v>0</v>
      </c>
      <c r="J8" s="442">
        <f t="shared" ref="J8:J39" si="3">SUM(D8:I8)</f>
        <v>2052266.3900000001</v>
      </c>
      <c r="K8" s="443">
        <f t="shared" ref="K8:K39" si="4">+D8+H8</f>
        <v>756073.8</v>
      </c>
      <c r="L8" s="443">
        <f t="shared" ref="L8:L39" si="5">+E8+I8</f>
        <v>453794.4</v>
      </c>
      <c r="M8" s="450">
        <f t="shared" si="0"/>
        <v>0.12979507487912456</v>
      </c>
      <c r="N8" s="450">
        <f t="shared" si="1"/>
        <v>6.3661238888113036E-2</v>
      </c>
      <c r="O8" s="450">
        <f t="shared" si="2"/>
        <v>-2.3003079471714205E-2</v>
      </c>
    </row>
    <row r="9" spans="1:17" x14ac:dyDescent="0.25">
      <c r="A9" s="448" t="s">
        <v>827</v>
      </c>
      <c r="B9" s="448">
        <v>53</v>
      </c>
      <c r="C9" s="448" t="s">
        <v>828</v>
      </c>
      <c r="D9" s="441">
        <v>366401.92</v>
      </c>
      <c r="E9" s="441">
        <v>426547.46</v>
      </c>
      <c r="F9" s="441">
        <v>447955.9</v>
      </c>
      <c r="G9" s="441">
        <v>137878.32999999999</v>
      </c>
      <c r="H9" s="441">
        <v>0</v>
      </c>
      <c r="I9" s="441">
        <v>0</v>
      </c>
      <c r="J9" s="442">
        <f t="shared" si="3"/>
        <v>1378783.61</v>
      </c>
      <c r="K9" s="443">
        <f t="shared" si="4"/>
        <v>366401.92</v>
      </c>
      <c r="L9" s="443">
        <f t="shared" si="5"/>
        <v>426547.46</v>
      </c>
      <c r="M9" s="450">
        <f t="shared" si="0"/>
        <v>-2.119852757400742E-2</v>
      </c>
      <c r="N9" s="450">
        <f t="shared" si="1"/>
        <v>0.24865523962482228</v>
      </c>
      <c r="O9" s="450">
        <f t="shared" si="2"/>
        <v>-2.1369175079587577E-2</v>
      </c>
    </row>
    <row r="10" spans="1:17" x14ac:dyDescent="0.25">
      <c r="A10" s="448" t="s">
        <v>829</v>
      </c>
      <c r="B10" s="448">
        <v>54</v>
      </c>
      <c r="C10" s="448" t="s">
        <v>824</v>
      </c>
      <c r="D10" s="441">
        <v>282545.31</v>
      </c>
      <c r="E10" s="441">
        <v>384937.15</v>
      </c>
      <c r="F10" s="441">
        <v>319921.73</v>
      </c>
      <c r="G10" s="441">
        <v>113044.92</v>
      </c>
      <c r="H10" s="441">
        <v>30000</v>
      </c>
      <c r="I10" s="441"/>
      <c r="J10" s="442">
        <f t="shared" si="3"/>
        <v>1130449.1099999999</v>
      </c>
      <c r="K10" s="443">
        <f t="shared" si="4"/>
        <v>312545.31</v>
      </c>
      <c r="L10" s="443">
        <f t="shared" si="5"/>
        <v>384937.15</v>
      </c>
      <c r="M10" s="450">
        <f t="shared" si="0"/>
        <v>-0.13013302276116034</v>
      </c>
      <c r="N10" s="450">
        <f t="shared" si="1"/>
        <v>0.44502577333326232</v>
      </c>
      <c r="O10" s="450">
        <f t="shared" si="2"/>
        <v>-2.2832432795657942E-2</v>
      </c>
    </row>
    <row r="11" spans="1:17" x14ac:dyDescent="0.25">
      <c r="A11" s="448" t="s">
        <v>830</v>
      </c>
      <c r="B11" s="448">
        <v>55</v>
      </c>
      <c r="C11" s="448" t="s">
        <v>824</v>
      </c>
      <c r="D11" s="441">
        <v>341048.7</v>
      </c>
      <c r="E11" s="441">
        <v>283058.44</v>
      </c>
      <c r="F11" s="441">
        <v>376850.02</v>
      </c>
      <c r="G11" s="441">
        <v>123439.69</v>
      </c>
      <c r="H11" s="441">
        <v>110000</v>
      </c>
      <c r="I11" s="441"/>
      <c r="J11" s="442">
        <f t="shared" si="3"/>
        <v>1234396.8500000001</v>
      </c>
      <c r="K11" s="443">
        <f t="shared" si="4"/>
        <v>451048.7</v>
      </c>
      <c r="L11" s="443">
        <f t="shared" si="5"/>
        <v>283058.44</v>
      </c>
      <c r="M11" s="450">
        <f t="shared" si="0"/>
        <v>-1.9003888392269408E-2</v>
      </c>
      <c r="N11" s="450">
        <f t="shared" si="1"/>
        <v>0.34462189841840041</v>
      </c>
      <c r="O11" s="450">
        <f t="shared" si="2"/>
        <v>-2.4209014443906773E-2</v>
      </c>
    </row>
    <row r="12" spans="1:17" x14ac:dyDescent="0.25">
      <c r="A12" s="448" t="s">
        <v>831</v>
      </c>
      <c r="B12" s="448">
        <v>56</v>
      </c>
      <c r="C12" s="448" t="s">
        <v>828</v>
      </c>
      <c r="D12" s="441">
        <v>503192.68</v>
      </c>
      <c r="E12" s="441">
        <v>584482.62</v>
      </c>
      <c r="F12" s="441">
        <v>505811.15</v>
      </c>
      <c r="G12" s="441">
        <v>177054.05</v>
      </c>
      <c r="H12" s="441"/>
      <c r="I12" s="441"/>
      <c r="J12" s="442">
        <f t="shared" si="3"/>
        <v>1770540.5000000002</v>
      </c>
      <c r="K12" s="443">
        <f t="shared" si="4"/>
        <v>503192.68</v>
      </c>
      <c r="L12" s="443">
        <f t="shared" si="5"/>
        <v>584482.62</v>
      </c>
      <c r="M12" s="450">
        <f t="shared" si="0"/>
        <v>-2.3327877385959539E-2</v>
      </c>
      <c r="N12" s="450">
        <f t="shared" si="1"/>
        <v>0.2212227793466679</v>
      </c>
      <c r="O12" s="450">
        <f t="shared" si="2"/>
        <v>-2.2258458558522598E-2</v>
      </c>
    </row>
    <row r="13" spans="1:17" x14ac:dyDescent="0.25">
      <c r="A13" s="448" t="s">
        <v>832</v>
      </c>
      <c r="B13" s="448">
        <v>57</v>
      </c>
      <c r="C13" s="448" t="s">
        <v>828</v>
      </c>
      <c r="D13" s="441">
        <v>333888.25</v>
      </c>
      <c r="E13" s="441">
        <v>479173.07</v>
      </c>
      <c r="F13" s="441">
        <v>417746.79</v>
      </c>
      <c r="G13" s="441">
        <v>136756.46</v>
      </c>
      <c r="H13" s="441"/>
      <c r="I13" s="441"/>
      <c r="J13" s="442">
        <f t="shared" si="3"/>
        <v>1367564.57</v>
      </c>
      <c r="K13" s="443">
        <f t="shared" si="4"/>
        <v>333888.25</v>
      </c>
      <c r="L13" s="443">
        <f t="shared" si="5"/>
        <v>479173.07</v>
      </c>
      <c r="M13" s="450">
        <f t="shared" si="0"/>
        <v>-0.14463027949363005</v>
      </c>
      <c r="N13" s="450">
        <f t="shared" si="1"/>
        <v>0.41288634197291718</v>
      </c>
      <c r="O13" s="450">
        <f t="shared" si="2"/>
        <v>-1.9684257761168333E-2</v>
      </c>
    </row>
    <row r="14" spans="1:17" x14ac:dyDescent="0.25">
      <c r="A14" s="448" t="s">
        <v>847</v>
      </c>
      <c r="B14" s="448">
        <v>58</v>
      </c>
      <c r="C14" s="448" t="s">
        <v>824</v>
      </c>
      <c r="D14" s="441">
        <v>464897.63</v>
      </c>
      <c r="E14" s="441">
        <v>389185.06</v>
      </c>
      <c r="F14" s="441">
        <v>458643.55</v>
      </c>
      <c r="G14" s="441">
        <v>160887.63</v>
      </c>
      <c r="H14" s="441">
        <v>135262.35999999999</v>
      </c>
      <c r="I14" s="441"/>
      <c r="J14" s="442">
        <f t="shared" si="3"/>
        <v>1608876.23</v>
      </c>
      <c r="K14" s="443">
        <f t="shared" si="4"/>
        <v>600159.99</v>
      </c>
      <c r="L14" s="443">
        <f t="shared" si="5"/>
        <v>389185.06</v>
      </c>
      <c r="M14" s="450">
        <f t="shared" si="0"/>
        <v>4.0476975207726529E-2</v>
      </c>
      <c r="N14" s="450">
        <f t="shared" si="1"/>
        <v>0.24014425865890221</v>
      </c>
      <c r="O14" s="450">
        <f t="shared" si="2"/>
        <v>-2.3838200007670673E-2</v>
      </c>
    </row>
    <row r="15" spans="1:17" x14ac:dyDescent="0.25">
      <c r="A15" s="448" t="s">
        <v>833</v>
      </c>
      <c r="B15" s="448">
        <v>59</v>
      </c>
      <c r="C15" s="448" t="s">
        <v>824</v>
      </c>
      <c r="D15" s="441">
        <v>190944.84</v>
      </c>
      <c r="E15" s="441">
        <v>217328.74</v>
      </c>
      <c r="F15" s="441">
        <v>199467.13</v>
      </c>
      <c r="G15" s="441">
        <v>73082.31</v>
      </c>
      <c r="H15" s="441">
        <v>50000</v>
      </c>
      <c r="I15" s="441"/>
      <c r="J15" s="442">
        <f t="shared" si="3"/>
        <v>730823.02</v>
      </c>
      <c r="K15" s="443">
        <f t="shared" si="4"/>
        <v>240944.84</v>
      </c>
      <c r="L15" s="443">
        <f t="shared" si="5"/>
        <v>217328.74</v>
      </c>
      <c r="M15" s="450">
        <f t="shared" si="0"/>
        <v>4.8838526241103963E-3</v>
      </c>
      <c r="N15" s="450">
        <f t="shared" si="1"/>
        <v>0.28347453032697856</v>
      </c>
      <c r="O15" s="450">
        <f t="shared" si="2"/>
        <v>-2.0083781659518629E-2</v>
      </c>
    </row>
    <row r="16" spans="1:17" x14ac:dyDescent="0.25">
      <c r="A16" s="448" t="s">
        <v>834</v>
      </c>
      <c r="B16" s="448">
        <v>60</v>
      </c>
      <c r="C16" s="448" t="s">
        <v>828</v>
      </c>
      <c r="D16" s="441">
        <v>484257.32</v>
      </c>
      <c r="E16" s="441">
        <v>583199.07999999996</v>
      </c>
      <c r="F16" s="441">
        <v>592403.23</v>
      </c>
      <c r="G16" s="441">
        <v>184428.84</v>
      </c>
      <c r="H16" s="441"/>
      <c r="I16" s="441"/>
      <c r="J16" s="442">
        <f t="shared" si="3"/>
        <v>1844288.47</v>
      </c>
      <c r="K16" s="443">
        <f t="shared" si="4"/>
        <v>484257.32</v>
      </c>
      <c r="L16" s="443">
        <f t="shared" si="5"/>
        <v>583199.07999999996</v>
      </c>
      <c r="M16" s="450">
        <f t="shared" si="0"/>
        <v>6.6363616710265472E-3</v>
      </c>
      <c r="N16" s="450">
        <f t="shared" si="1"/>
        <v>0.2563532540031459</v>
      </c>
      <c r="O16" s="450">
        <f t="shared" si="2"/>
        <v>1.0507222050962328E-2</v>
      </c>
    </row>
    <row r="17" spans="1:15" x14ac:dyDescent="0.25">
      <c r="A17" s="448" t="s">
        <v>835</v>
      </c>
      <c r="B17" s="448">
        <v>61</v>
      </c>
      <c r="C17" s="448" t="s">
        <v>826</v>
      </c>
      <c r="D17" s="441">
        <v>2223340.46</v>
      </c>
      <c r="E17" s="441">
        <v>1549949.84</v>
      </c>
      <c r="F17" s="441">
        <v>2398240.64</v>
      </c>
      <c r="G17" s="441">
        <v>796836.77</v>
      </c>
      <c r="H17" s="441">
        <v>1000000</v>
      </c>
      <c r="I17" s="441"/>
      <c r="J17" s="442">
        <f t="shared" si="3"/>
        <v>7968367.709999999</v>
      </c>
      <c r="K17" s="443">
        <f t="shared" si="4"/>
        <v>3223340.46</v>
      </c>
      <c r="L17" s="443">
        <f t="shared" si="5"/>
        <v>1549949.84</v>
      </c>
      <c r="M17" s="450">
        <f t="shared" si="0"/>
        <v>0.16700978850889547</v>
      </c>
      <c r="N17" s="450">
        <f t="shared" si="1"/>
        <v>-6.5994821613652999E-3</v>
      </c>
      <c r="O17" s="450">
        <f t="shared" si="2"/>
        <v>-1.5016246309253578E-2</v>
      </c>
    </row>
    <row r="18" spans="1:15" x14ac:dyDescent="0.25">
      <c r="A18" s="448" t="s">
        <v>837</v>
      </c>
      <c r="B18" s="448">
        <v>62</v>
      </c>
      <c r="C18" s="448" t="s">
        <v>828</v>
      </c>
      <c r="D18" s="441">
        <v>349906.42</v>
      </c>
      <c r="E18" s="441">
        <v>477247.73</v>
      </c>
      <c r="F18" s="441">
        <v>356837.88</v>
      </c>
      <c r="G18" s="441">
        <v>131554.67000000001</v>
      </c>
      <c r="H18" s="441"/>
      <c r="I18" s="441"/>
      <c r="J18" s="442">
        <f t="shared" si="3"/>
        <v>1315546.6999999997</v>
      </c>
      <c r="K18" s="443">
        <f t="shared" si="4"/>
        <v>349906.42</v>
      </c>
      <c r="L18" s="443">
        <f t="shared" si="5"/>
        <v>477247.73</v>
      </c>
      <c r="M18" s="450">
        <f t="shared" si="0"/>
        <v>-1.9824010795352232E-2</v>
      </c>
      <c r="N18" s="450">
        <f t="shared" si="1"/>
        <v>0.24770645104035416</v>
      </c>
      <c r="O18" s="450">
        <f t="shared" si="2"/>
        <v>-1.8769836831981523E-2</v>
      </c>
    </row>
    <row r="19" spans="1:15" x14ac:dyDescent="0.25">
      <c r="A19" s="448" t="s">
        <v>838</v>
      </c>
      <c r="B19" s="448">
        <v>63</v>
      </c>
      <c r="C19" s="448" t="s">
        <v>826</v>
      </c>
      <c r="D19" s="441">
        <v>472694.54</v>
      </c>
      <c r="E19" s="441">
        <v>404377.99</v>
      </c>
      <c r="F19" s="441">
        <v>489561.5</v>
      </c>
      <c r="G19" s="441">
        <v>185181.56</v>
      </c>
      <c r="H19" s="441">
        <v>300000</v>
      </c>
      <c r="I19" s="441"/>
      <c r="J19" s="442">
        <f t="shared" si="3"/>
        <v>1851815.59</v>
      </c>
      <c r="K19" s="443">
        <f t="shared" si="4"/>
        <v>772694.54</v>
      </c>
      <c r="L19" s="443">
        <f t="shared" si="5"/>
        <v>404377.99</v>
      </c>
      <c r="M19" s="450">
        <f t="shared" si="0"/>
        <v>0.17667315706928122</v>
      </c>
      <c r="N19" s="450">
        <f t="shared" si="1"/>
        <v>4.1546550031830165E-2</v>
      </c>
      <c r="O19" s="450">
        <f t="shared" si="2"/>
        <v>-1.7643258430968256E-2</v>
      </c>
    </row>
    <row r="20" spans="1:15" x14ac:dyDescent="0.25">
      <c r="A20" s="448" t="s">
        <v>839</v>
      </c>
      <c r="B20" s="448">
        <v>64</v>
      </c>
      <c r="C20" s="448" t="s">
        <v>828</v>
      </c>
      <c r="D20" s="441">
        <v>1405141.84</v>
      </c>
      <c r="E20" s="441">
        <v>1995105.59</v>
      </c>
      <c r="F20" s="441">
        <v>1449872</v>
      </c>
      <c r="G20" s="441">
        <v>538902.15</v>
      </c>
      <c r="H20" s="441"/>
      <c r="I20" s="441"/>
      <c r="J20" s="442">
        <f t="shared" si="3"/>
        <v>5389021.5800000001</v>
      </c>
      <c r="K20" s="443">
        <f t="shared" si="4"/>
        <v>1405141.84</v>
      </c>
      <c r="L20" s="443">
        <f t="shared" si="5"/>
        <v>1995105.59</v>
      </c>
      <c r="M20" s="450">
        <f t="shared" si="0"/>
        <v>2.6300169143488983E-2</v>
      </c>
      <c r="N20" s="450">
        <f t="shared" si="1"/>
        <v>0.27736936916402755</v>
      </c>
      <c r="O20" s="450">
        <f t="shared" si="2"/>
        <v>2.9079082915331345E-2</v>
      </c>
    </row>
    <row r="21" spans="1:15" x14ac:dyDescent="0.25">
      <c r="A21" s="448" t="s">
        <v>841</v>
      </c>
      <c r="B21" s="448">
        <v>65</v>
      </c>
      <c r="C21" s="448" t="s">
        <v>824</v>
      </c>
      <c r="D21" s="441">
        <v>421477.04</v>
      </c>
      <c r="E21" s="441">
        <v>191034.26</v>
      </c>
      <c r="F21" s="441">
        <v>403133.01</v>
      </c>
      <c r="G21" s="441">
        <v>126738.27</v>
      </c>
      <c r="H21" s="441">
        <v>305000</v>
      </c>
      <c r="I21" s="441"/>
      <c r="J21" s="442">
        <f t="shared" si="3"/>
        <v>1447382.58</v>
      </c>
      <c r="K21" s="443">
        <f t="shared" si="4"/>
        <v>726477.04</v>
      </c>
      <c r="L21" s="443">
        <f t="shared" si="5"/>
        <v>191034.26</v>
      </c>
      <c r="M21" s="450">
        <f t="shared" si="0"/>
        <v>-7.1323616084324248E-2</v>
      </c>
      <c r="N21" s="450">
        <f t="shared" si="1"/>
        <v>3.3433964589250911</v>
      </c>
      <c r="O21" s="450">
        <f t="shared" si="2"/>
        <v>-2.1360748719346234E-2</v>
      </c>
    </row>
    <row r="22" spans="1:15" x14ac:dyDescent="0.25">
      <c r="A22" s="448" t="s">
        <v>842</v>
      </c>
      <c r="B22" s="448">
        <v>66</v>
      </c>
      <c r="C22" s="448" t="s">
        <v>843</v>
      </c>
      <c r="D22" s="441">
        <v>1745978.36</v>
      </c>
      <c r="E22" s="441">
        <v>1098722.55</v>
      </c>
      <c r="F22" s="441">
        <v>1994071.57</v>
      </c>
      <c r="G22" s="441">
        <v>626530.28</v>
      </c>
      <c r="H22" s="441">
        <v>800000</v>
      </c>
      <c r="I22" s="441"/>
      <c r="J22" s="442">
        <f t="shared" si="3"/>
        <v>6265302.7600000007</v>
      </c>
      <c r="K22" s="443">
        <f t="shared" si="4"/>
        <v>2545978.3600000003</v>
      </c>
      <c r="L22" s="443">
        <f t="shared" si="5"/>
        <v>1098722.55</v>
      </c>
      <c r="M22" s="450">
        <f t="shared" si="0"/>
        <v>-5.3765898600877549E-2</v>
      </c>
      <c r="N22" s="450">
        <f t="shared" si="1"/>
        <v>0.31795529268802802</v>
      </c>
      <c r="O22" s="450">
        <f t="shared" si="2"/>
        <v>-3.7940229854268703E-2</v>
      </c>
    </row>
    <row r="23" spans="1:15" x14ac:dyDescent="0.25">
      <c r="A23" s="448" t="s">
        <v>844</v>
      </c>
      <c r="B23" s="448">
        <v>67</v>
      </c>
      <c r="C23" s="448" t="s">
        <v>824</v>
      </c>
      <c r="D23" s="441">
        <v>30578118.300000001</v>
      </c>
      <c r="E23" s="441">
        <v>9172030.5399999991</v>
      </c>
      <c r="F23" s="441">
        <v>30190153.09</v>
      </c>
      <c r="G23" s="441">
        <v>9993366.8399999999</v>
      </c>
      <c r="H23" s="441">
        <v>20000000</v>
      </c>
      <c r="I23" s="441"/>
      <c r="J23" s="442">
        <f t="shared" si="3"/>
        <v>99933668.770000011</v>
      </c>
      <c r="K23" s="443">
        <f t="shared" si="4"/>
        <v>50578118.299999997</v>
      </c>
      <c r="L23" s="443">
        <f t="shared" si="5"/>
        <v>9172030.5399999991</v>
      </c>
      <c r="M23" s="450">
        <f t="shared" si="0"/>
        <v>0.35399869294912478</v>
      </c>
      <c r="N23" s="450">
        <f t="shared" si="1"/>
        <v>-0.26421058410361664</v>
      </c>
      <c r="O23" s="450">
        <f t="shared" si="2"/>
        <v>7.5619995818691832E-2</v>
      </c>
    </row>
    <row r="24" spans="1:15" x14ac:dyDescent="0.25">
      <c r="A24" s="448" t="s">
        <v>845</v>
      </c>
      <c r="B24" s="448">
        <v>68</v>
      </c>
      <c r="C24" s="448" t="s">
        <v>846</v>
      </c>
      <c r="D24" s="441">
        <v>676617.31</v>
      </c>
      <c r="E24" s="441">
        <v>384436.65</v>
      </c>
      <c r="F24" s="441">
        <v>652875.9</v>
      </c>
      <c r="G24" s="441">
        <v>181547.76</v>
      </c>
      <c r="H24" s="441">
        <v>420000</v>
      </c>
      <c r="I24" s="441"/>
      <c r="J24" s="442">
        <f t="shared" si="3"/>
        <v>2315477.62</v>
      </c>
      <c r="K24" s="443">
        <f t="shared" si="4"/>
        <v>1096617.31</v>
      </c>
      <c r="L24" s="443">
        <f t="shared" si="5"/>
        <v>384436.65</v>
      </c>
      <c r="M24" s="450">
        <f t="shared" si="0"/>
        <v>7.2100557338798721E-2</v>
      </c>
      <c r="N24" s="450">
        <f t="shared" si="1"/>
        <v>0.41314372595329973</v>
      </c>
      <c r="O24" s="450">
        <f t="shared" si="2"/>
        <v>-5.9933421995726266E-2</v>
      </c>
    </row>
    <row r="25" spans="1:15" x14ac:dyDescent="0.25">
      <c r="A25" s="448" t="s">
        <v>840</v>
      </c>
      <c r="B25" s="448">
        <v>69</v>
      </c>
      <c r="C25" s="448" t="s">
        <v>828</v>
      </c>
      <c r="D25" s="441">
        <v>864025.38</v>
      </c>
      <c r="E25" s="441">
        <v>1040493.42</v>
      </c>
      <c r="F25" s="441">
        <v>904745.43</v>
      </c>
      <c r="G25" s="441">
        <v>312140.46999999997</v>
      </c>
      <c r="H25" s="441"/>
      <c r="I25" s="441"/>
      <c r="J25" s="442">
        <f t="shared" si="3"/>
        <v>3121404.7</v>
      </c>
      <c r="K25" s="443">
        <f t="shared" si="4"/>
        <v>864025.38</v>
      </c>
      <c r="L25" s="443">
        <f t="shared" si="5"/>
        <v>1040493.42</v>
      </c>
      <c r="M25" s="450">
        <f t="shared" si="0"/>
        <v>-0.18181502848956643</v>
      </c>
      <c r="N25" s="450">
        <f t="shared" si="1"/>
        <v>0.55088634870498221</v>
      </c>
      <c r="O25" s="450">
        <f t="shared" si="2"/>
        <v>-2.4618557897802873E-2</v>
      </c>
    </row>
    <row r="26" spans="1:15" x14ac:dyDescent="0.25">
      <c r="A26" s="448" t="s">
        <v>848</v>
      </c>
      <c r="B26" s="448">
        <v>70</v>
      </c>
      <c r="C26" s="448" t="s">
        <v>826</v>
      </c>
      <c r="D26" s="441">
        <v>918073.38</v>
      </c>
      <c r="E26" s="441">
        <v>311351.21000000002</v>
      </c>
      <c r="F26" s="441">
        <v>1046466.34</v>
      </c>
      <c r="G26" s="441">
        <v>338987.88</v>
      </c>
      <c r="H26" s="441">
        <v>775000</v>
      </c>
      <c r="I26" s="441"/>
      <c r="J26" s="442">
        <f t="shared" si="3"/>
        <v>3389878.81</v>
      </c>
      <c r="K26" s="443">
        <f t="shared" si="4"/>
        <v>1693073.38</v>
      </c>
      <c r="L26" s="443">
        <f t="shared" si="5"/>
        <v>311351.21000000002</v>
      </c>
      <c r="M26" s="450">
        <f t="shared" si="0"/>
        <v>0.82657585479047091</v>
      </c>
      <c r="N26" s="450">
        <f t="shared" si="1"/>
        <v>-0.64169397912313653</v>
      </c>
      <c r="O26" s="450">
        <f t="shared" si="2"/>
        <v>-7.5831996838883198E-3</v>
      </c>
    </row>
    <row r="27" spans="1:15" x14ac:dyDescent="0.25">
      <c r="A27" s="448" t="s">
        <v>836</v>
      </c>
      <c r="B27" s="448">
        <v>71</v>
      </c>
      <c r="C27" s="448" t="s">
        <v>826</v>
      </c>
      <c r="D27" s="441">
        <v>471050.3</v>
      </c>
      <c r="E27" s="441">
        <v>496210.25</v>
      </c>
      <c r="F27" s="441">
        <v>525714.24</v>
      </c>
      <c r="G27" s="441">
        <v>199219.42</v>
      </c>
      <c r="H27" s="441">
        <v>300000</v>
      </c>
      <c r="I27" s="441"/>
      <c r="J27" s="442">
        <f t="shared" si="3"/>
        <v>1992194.21</v>
      </c>
      <c r="K27" s="443">
        <f t="shared" si="4"/>
        <v>771050.3</v>
      </c>
      <c r="L27" s="443">
        <f t="shared" si="5"/>
        <v>496210.25</v>
      </c>
      <c r="M27" s="450">
        <f t="shared" si="0"/>
        <v>0.10022793637530092</v>
      </c>
      <c r="N27" s="450">
        <f t="shared" si="1"/>
        <v>0.18146028999227126</v>
      </c>
      <c r="O27" s="450">
        <f t="shared" si="2"/>
        <v>-1.5114999304210786E-2</v>
      </c>
    </row>
    <row r="28" spans="1:15" x14ac:dyDescent="0.25">
      <c r="A28" s="448" t="s">
        <v>849</v>
      </c>
      <c r="B28" s="448">
        <v>72</v>
      </c>
      <c r="C28" s="448" t="s">
        <v>828</v>
      </c>
      <c r="D28" s="441">
        <v>695251.36</v>
      </c>
      <c r="E28" s="441">
        <v>846852.19</v>
      </c>
      <c r="F28" s="441">
        <v>729707.28</v>
      </c>
      <c r="G28" s="441">
        <v>252423.44</v>
      </c>
      <c r="H28" s="441"/>
      <c r="I28" s="441"/>
      <c r="J28" s="442">
        <f t="shared" si="3"/>
        <v>2524234.27</v>
      </c>
      <c r="K28" s="443">
        <f t="shared" si="4"/>
        <v>695251.36</v>
      </c>
      <c r="L28" s="443">
        <f t="shared" si="5"/>
        <v>846852.19</v>
      </c>
      <c r="M28" s="450">
        <f t="shared" si="0"/>
        <v>4.5864053884495437E-2</v>
      </c>
      <c r="N28" s="450">
        <f t="shared" si="1"/>
        <v>0.25384050494144539</v>
      </c>
      <c r="O28" s="450">
        <f t="shared" si="2"/>
        <v>4.8054672949378485E-2</v>
      </c>
    </row>
    <row r="29" spans="1:15" x14ac:dyDescent="0.25">
      <c r="A29" s="448" t="s">
        <v>850</v>
      </c>
      <c r="B29" s="448">
        <v>73</v>
      </c>
      <c r="C29" s="448" t="s">
        <v>843</v>
      </c>
      <c r="D29" s="441">
        <v>373031.95</v>
      </c>
      <c r="E29" s="441">
        <v>224925.58</v>
      </c>
      <c r="F29" s="441">
        <v>421400.23</v>
      </c>
      <c r="G29" s="441">
        <v>137706.43</v>
      </c>
      <c r="H29" s="441">
        <v>220000</v>
      </c>
      <c r="I29" s="441"/>
      <c r="J29" s="442">
        <f t="shared" si="3"/>
        <v>1377064.19</v>
      </c>
      <c r="K29" s="443">
        <f t="shared" si="4"/>
        <v>593031.94999999995</v>
      </c>
      <c r="L29" s="443">
        <f t="shared" si="5"/>
        <v>224925.58</v>
      </c>
      <c r="M29" s="450">
        <f t="shared" si="0"/>
        <v>0.14628589938255043</v>
      </c>
      <c r="N29" s="450">
        <f t="shared" si="1"/>
        <v>3.1453412589839358E-2</v>
      </c>
      <c r="O29" s="450">
        <f t="shared" si="2"/>
        <v>-2.3836604513615911E-2</v>
      </c>
    </row>
    <row r="30" spans="1:15" x14ac:dyDescent="0.25">
      <c r="A30" s="448" t="s">
        <v>851</v>
      </c>
      <c r="B30" s="448">
        <v>74</v>
      </c>
      <c r="C30" s="448" t="s">
        <v>828</v>
      </c>
      <c r="D30" s="441">
        <v>704268.21</v>
      </c>
      <c r="E30" s="441">
        <v>1231392.52</v>
      </c>
      <c r="F30" s="441">
        <v>726053.84</v>
      </c>
      <c r="G30" s="441">
        <v>295746.06</v>
      </c>
      <c r="H30" s="441"/>
      <c r="I30" s="441"/>
      <c r="J30" s="442">
        <f t="shared" si="3"/>
        <v>2957460.63</v>
      </c>
      <c r="K30" s="443">
        <f t="shared" si="4"/>
        <v>704268.21</v>
      </c>
      <c r="L30" s="443">
        <f t="shared" si="5"/>
        <v>1231392.52</v>
      </c>
      <c r="M30" s="450">
        <f t="shared" si="0"/>
        <v>0.11543988794478466</v>
      </c>
      <c r="N30" s="450">
        <f t="shared" si="1"/>
        <v>0.2382137030867979</v>
      </c>
      <c r="O30" s="450">
        <f t="shared" si="2"/>
        <v>0.11696330843012914</v>
      </c>
    </row>
    <row r="31" spans="1:15" x14ac:dyDescent="0.25">
      <c r="A31" s="448" t="s">
        <v>852</v>
      </c>
      <c r="B31" s="448">
        <v>75</v>
      </c>
      <c r="C31" s="448" t="s">
        <v>828</v>
      </c>
      <c r="D31" s="441">
        <v>524673.97</v>
      </c>
      <c r="E31" s="441">
        <v>658403.51</v>
      </c>
      <c r="F31" s="441">
        <v>586623.15</v>
      </c>
      <c r="G31" s="441">
        <v>196633.41</v>
      </c>
      <c r="H31" s="441"/>
      <c r="I31" s="441"/>
      <c r="J31" s="442">
        <f t="shared" si="3"/>
        <v>1966334.0399999998</v>
      </c>
      <c r="K31" s="443">
        <f t="shared" si="4"/>
        <v>524673.97</v>
      </c>
      <c r="L31" s="443">
        <f t="shared" si="5"/>
        <v>658403.51</v>
      </c>
      <c r="M31" s="450">
        <f t="shared" si="0"/>
        <v>-0.3576420363157774</v>
      </c>
      <c r="N31" s="450">
        <f t="shared" si="1"/>
        <v>1.9045642221798031</v>
      </c>
      <c r="O31" s="450">
        <f t="shared" si="2"/>
        <v>1.7845338032426161E-2</v>
      </c>
    </row>
    <row r="32" spans="1:15" x14ac:dyDescent="0.25">
      <c r="A32" s="448" t="s">
        <v>856</v>
      </c>
      <c r="B32" s="448">
        <v>76</v>
      </c>
      <c r="C32" s="448" t="s">
        <v>824</v>
      </c>
      <c r="D32" s="441">
        <v>553686.98</v>
      </c>
      <c r="E32" s="441">
        <v>739734.47</v>
      </c>
      <c r="F32" s="441">
        <v>567483.46</v>
      </c>
      <c r="G32" s="441">
        <v>223433.89</v>
      </c>
      <c r="H32" s="441">
        <v>150000</v>
      </c>
      <c r="I32" s="441"/>
      <c r="J32" s="442">
        <f t="shared" si="3"/>
        <v>2234338.7999999998</v>
      </c>
      <c r="K32" s="443">
        <f t="shared" si="4"/>
        <v>703686.98</v>
      </c>
      <c r="L32" s="443">
        <f t="shared" si="5"/>
        <v>739734.47</v>
      </c>
      <c r="M32" s="450">
        <f t="shared" si="0"/>
        <v>0.27701035764029092</v>
      </c>
      <c r="N32" s="450">
        <f t="shared" si="1"/>
        <v>2.9062417858471523E-2</v>
      </c>
      <c r="O32" s="450">
        <f t="shared" si="2"/>
        <v>7.4473745635539323E-3</v>
      </c>
    </row>
    <row r="33" spans="1:15" x14ac:dyDescent="0.25">
      <c r="A33" s="448" t="s">
        <v>853</v>
      </c>
      <c r="B33" s="448">
        <v>77</v>
      </c>
      <c r="C33" s="448" t="s">
        <v>824</v>
      </c>
      <c r="D33" s="441">
        <v>374147</v>
      </c>
      <c r="E33" s="441">
        <v>147305.60000000001</v>
      </c>
      <c r="F33" s="441">
        <v>390209.63</v>
      </c>
      <c r="G33" s="441">
        <v>83518.039999999994</v>
      </c>
      <c r="H33" s="441">
        <v>180000</v>
      </c>
      <c r="I33" s="441"/>
      <c r="J33" s="442">
        <f t="shared" si="3"/>
        <v>1175180.27</v>
      </c>
      <c r="K33" s="443">
        <f t="shared" si="4"/>
        <v>554147</v>
      </c>
      <c r="L33" s="443">
        <f t="shared" si="5"/>
        <v>147305.60000000001</v>
      </c>
      <c r="M33" s="450">
        <f t="shared" si="0"/>
        <v>0.11024158578979248</v>
      </c>
      <c r="N33" s="450">
        <f t="shared" si="1"/>
        <v>6.653166950098921E-2</v>
      </c>
      <c r="O33" s="450">
        <f t="shared" si="2"/>
        <v>-2.4945511241786011E-2</v>
      </c>
    </row>
    <row r="34" spans="1:15" x14ac:dyDescent="0.25">
      <c r="A34" s="448" t="s">
        <v>854</v>
      </c>
      <c r="B34" s="448">
        <v>78</v>
      </c>
      <c r="C34" s="448" t="s">
        <v>828</v>
      </c>
      <c r="D34" s="441">
        <v>2644692.0699999998</v>
      </c>
      <c r="E34" s="441">
        <v>3729183.49</v>
      </c>
      <c r="F34" s="441">
        <v>2651037.16</v>
      </c>
      <c r="G34" s="441">
        <v>1002768.07</v>
      </c>
      <c r="H34" s="441"/>
      <c r="I34" s="441"/>
      <c r="J34" s="442">
        <f t="shared" si="3"/>
        <v>10027680.790000001</v>
      </c>
      <c r="K34" s="443">
        <f t="shared" si="4"/>
        <v>2644692.0699999998</v>
      </c>
      <c r="L34" s="443">
        <f t="shared" si="5"/>
        <v>3729183.49</v>
      </c>
      <c r="M34" s="450">
        <f t="shared" si="0"/>
        <v>5.2566445033113585E-2</v>
      </c>
      <c r="N34" s="450">
        <f t="shared" si="1"/>
        <v>0.23920351453124078</v>
      </c>
      <c r="O34" s="450">
        <f t="shared" si="2"/>
        <v>5.6473221572812315E-2</v>
      </c>
    </row>
    <row r="35" spans="1:15" x14ac:dyDescent="0.25">
      <c r="A35" s="448" t="s">
        <v>855</v>
      </c>
      <c r="B35" s="448">
        <v>79</v>
      </c>
      <c r="C35" s="448" t="s">
        <v>824</v>
      </c>
      <c r="D35" s="444">
        <v>154705.76999999999</v>
      </c>
      <c r="E35" s="444">
        <v>231797.71</v>
      </c>
      <c r="F35" s="444">
        <v>157207.15</v>
      </c>
      <c r="G35" s="444">
        <v>61940.07</v>
      </c>
      <c r="H35" s="441"/>
      <c r="I35" s="441">
        <v>13750</v>
      </c>
      <c r="J35" s="442">
        <f t="shared" si="3"/>
        <v>619400.69999999995</v>
      </c>
      <c r="K35" s="443">
        <f t="shared" si="4"/>
        <v>154705.76999999999</v>
      </c>
      <c r="L35" s="443">
        <f t="shared" si="5"/>
        <v>245547.71</v>
      </c>
      <c r="M35" s="450">
        <f t="shared" si="0"/>
        <v>0.28192582657723397</v>
      </c>
      <c r="N35" s="450">
        <f t="shared" si="1"/>
        <v>-2.1352022263084192E-2</v>
      </c>
      <c r="O35" s="450">
        <f t="shared" si="2"/>
        <v>-1.2301625845961062E-2</v>
      </c>
    </row>
    <row r="36" spans="1:15" x14ac:dyDescent="0.25">
      <c r="A36" s="448" t="s">
        <v>857</v>
      </c>
      <c r="B36" s="448">
        <v>80</v>
      </c>
      <c r="C36" s="448" t="s">
        <v>828</v>
      </c>
      <c r="D36" s="441">
        <v>151748.10999999999</v>
      </c>
      <c r="E36" s="441">
        <v>161202.39000000001</v>
      </c>
      <c r="F36" s="441">
        <v>354384.07</v>
      </c>
      <c r="G36" s="441">
        <v>74148.28</v>
      </c>
      <c r="H36" s="441"/>
      <c r="I36" s="441"/>
      <c r="J36" s="442">
        <f t="shared" si="3"/>
        <v>741482.85000000009</v>
      </c>
      <c r="K36" s="443">
        <f t="shared" si="4"/>
        <v>151748.10999999999</v>
      </c>
      <c r="L36" s="443">
        <f t="shared" si="5"/>
        <v>161202.39000000001</v>
      </c>
      <c r="M36" s="450">
        <f t="shared" si="0"/>
        <v>-0.16200377856788184</v>
      </c>
      <c r="N36" s="450">
        <f t="shared" si="1"/>
        <v>0.57544783053201964</v>
      </c>
      <c r="O36" s="450">
        <f t="shared" si="2"/>
        <v>9.5454189233494802E-3</v>
      </c>
    </row>
    <row r="37" spans="1:15" x14ac:dyDescent="0.25">
      <c r="A37" s="448" t="s">
        <v>858</v>
      </c>
      <c r="B37" s="448">
        <v>81</v>
      </c>
      <c r="C37" s="448" t="s">
        <v>824</v>
      </c>
      <c r="D37" s="441">
        <v>351815.86</v>
      </c>
      <c r="E37" s="441">
        <v>332615.15999999997</v>
      </c>
      <c r="F37" s="441">
        <v>367798.21</v>
      </c>
      <c r="G37" s="441">
        <v>128025.47</v>
      </c>
      <c r="H37" s="441">
        <v>100000</v>
      </c>
      <c r="I37" s="441"/>
      <c r="J37" s="442">
        <f t="shared" si="3"/>
        <v>1280254.7</v>
      </c>
      <c r="K37" s="443">
        <f t="shared" si="4"/>
        <v>451815.86</v>
      </c>
      <c r="L37" s="443">
        <f t="shared" si="5"/>
        <v>332615.15999999997</v>
      </c>
      <c r="M37" s="450">
        <f t="shared" si="0"/>
        <v>0.15399912301188601</v>
      </c>
      <c r="N37" s="450">
        <f t="shared" si="1"/>
        <v>7.3760774808021567E-2</v>
      </c>
      <c r="O37" s="450">
        <f t="shared" si="2"/>
        <v>2.2690686433393115E-3</v>
      </c>
    </row>
    <row r="38" spans="1:15" x14ac:dyDescent="0.25">
      <c r="A38" s="448" t="s">
        <v>859</v>
      </c>
      <c r="B38" s="448">
        <v>82</v>
      </c>
      <c r="C38" s="448" t="s">
        <v>824</v>
      </c>
      <c r="D38" s="441">
        <v>1276360.1499999999</v>
      </c>
      <c r="E38" s="441">
        <v>1569026.14</v>
      </c>
      <c r="F38" s="441">
        <v>1354282.63</v>
      </c>
      <c r="G38" s="441">
        <v>511074.33</v>
      </c>
      <c r="H38" s="441">
        <v>400000</v>
      </c>
      <c r="I38" s="441"/>
      <c r="J38" s="442">
        <f t="shared" si="3"/>
        <v>5110743.25</v>
      </c>
      <c r="K38" s="443">
        <f t="shared" si="4"/>
        <v>1676360.15</v>
      </c>
      <c r="L38" s="443">
        <f t="shared" si="5"/>
        <v>1569026.14</v>
      </c>
      <c r="M38" s="450">
        <f t="shared" si="0"/>
        <v>0.18270715035995466</v>
      </c>
      <c r="N38" s="450">
        <f t="shared" si="1"/>
        <v>0.19139699350168682</v>
      </c>
      <c r="O38" s="450">
        <f t="shared" si="2"/>
        <v>2.0166217136429854E-2</v>
      </c>
    </row>
    <row r="39" spans="1:15" x14ac:dyDescent="0.25">
      <c r="A39" s="448" t="s">
        <v>860</v>
      </c>
      <c r="B39" s="448">
        <v>83</v>
      </c>
      <c r="C39" s="448" t="s">
        <v>828</v>
      </c>
      <c r="D39" s="441">
        <v>584874.64</v>
      </c>
      <c r="E39" s="441">
        <v>630282.06999999995</v>
      </c>
      <c r="F39" s="441">
        <v>574299.59</v>
      </c>
      <c r="G39" s="441">
        <v>198828.48</v>
      </c>
      <c r="H39" s="441"/>
      <c r="I39" s="441"/>
      <c r="J39" s="442">
        <f t="shared" si="3"/>
        <v>1988284.7799999998</v>
      </c>
      <c r="K39" s="443">
        <f t="shared" si="4"/>
        <v>584874.64</v>
      </c>
      <c r="L39" s="443">
        <f t="shared" si="5"/>
        <v>630282.06999999995</v>
      </c>
      <c r="M39" s="450">
        <f t="shared" si="0"/>
        <v>-0.34772840610831934</v>
      </c>
      <c r="N39" s="450">
        <f t="shared" si="1"/>
        <v>2.2929500703409396</v>
      </c>
      <c r="O39" s="450">
        <f t="shared" si="2"/>
        <v>-1.8882468578889977E-2</v>
      </c>
    </row>
    <row r="42" spans="1:15" x14ac:dyDescent="0.25">
      <c r="A42" s="610" t="s">
        <v>861</v>
      </c>
      <c r="B42" s="611"/>
      <c r="C42" s="611"/>
      <c r="D42" s="611"/>
      <c r="E42" s="611"/>
      <c r="F42" s="611"/>
      <c r="G42" s="611"/>
      <c r="H42" s="611"/>
      <c r="I42" s="611"/>
      <c r="J42" s="611"/>
      <c r="K42" s="611"/>
      <c r="L42" s="612"/>
      <c r="M42" s="613" t="s">
        <v>813</v>
      </c>
      <c r="N42" s="613"/>
      <c r="O42" s="613"/>
    </row>
    <row r="43" spans="1:15" ht="45" x14ac:dyDescent="0.25">
      <c r="A43" s="454" t="s">
        <v>809</v>
      </c>
      <c r="B43" s="454" t="s">
        <v>810</v>
      </c>
      <c r="C43" s="454" t="s">
        <v>811</v>
      </c>
      <c r="D43" s="454" t="s">
        <v>814</v>
      </c>
      <c r="E43" s="454" t="s">
        <v>815</v>
      </c>
      <c r="F43" s="454" t="s">
        <v>816</v>
      </c>
      <c r="G43" s="454" t="s">
        <v>817</v>
      </c>
      <c r="H43" s="454" t="s">
        <v>818</v>
      </c>
      <c r="I43" s="454" t="s">
        <v>819</v>
      </c>
      <c r="J43" s="455" t="s">
        <v>820</v>
      </c>
      <c r="K43" s="456" t="s">
        <v>821</v>
      </c>
      <c r="L43" s="456" t="s">
        <v>822</v>
      </c>
      <c r="M43" s="457" t="s">
        <v>814</v>
      </c>
      <c r="N43" s="457" t="s">
        <v>249</v>
      </c>
      <c r="O43" s="457" t="s">
        <v>816</v>
      </c>
    </row>
    <row r="44" spans="1:15" x14ac:dyDescent="0.25">
      <c r="A44" s="448" t="s">
        <v>825</v>
      </c>
      <c r="B44" s="448">
        <v>51</v>
      </c>
      <c r="C44" s="448" t="s">
        <v>862</v>
      </c>
      <c r="D44" s="441">
        <v>1118571.3799999999</v>
      </c>
      <c r="E44" s="441">
        <v>1011007.38</v>
      </c>
      <c r="F44" s="441">
        <v>1316558.33</v>
      </c>
      <c r="G44" s="441">
        <v>400126.34</v>
      </c>
      <c r="H44" s="441">
        <v>155000</v>
      </c>
      <c r="I44" s="441"/>
      <c r="J44" s="442">
        <f>SUM(D44:I44)</f>
        <v>4001263.4299999997</v>
      </c>
      <c r="K44" s="443">
        <f>+D44+H44</f>
        <v>1273571.3799999999</v>
      </c>
      <c r="L44" s="443">
        <f>+E44+I44</f>
        <v>1011007.38</v>
      </c>
      <c r="M44" s="450">
        <f t="shared" ref="M44:M76" si="6">K44/K81-1</f>
        <v>0.26773835104087529</v>
      </c>
      <c r="N44" s="450">
        <f t="shared" ref="N44:N76" si="7">L44/L81-1</f>
        <v>-7.0277954168469492E-3</v>
      </c>
      <c r="O44" s="450">
        <f t="shared" ref="O44:O76" si="8">F44/F81-1</f>
        <v>0.12687872275047241</v>
      </c>
    </row>
    <row r="45" spans="1:15" x14ac:dyDescent="0.25">
      <c r="A45" s="449" t="s">
        <v>823</v>
      </c>
      <c r="B45" s="449">
        <v>52</v>
      </c>
      <c r="C45" s="449" t="s">
        <v>862</v>
      </c>
      <c r="D45" s="445">
        <v>569213.22</v>
      </c>
      <c r="E45" s="445">
        <v>426634.33</v>
      </c>
      <c r="F45" s="445">
        <v>652173.55000000005</v>
      </c>
      <c r="G45" s="445">
        <v>194224.58</v>
      </c>
      <c r="H45" s="445">
        <v>100000</v>
      </c>
      <c r="I45" s="445"/>
      <c r="J45" s="442">
        <f t="shared" ref="J45:J76" si="9">SUM(D45:I45)</f>
        <v>1942245.6800000002</v>
      </c>
      <c r="K45" s="443">
        <f t="shared" ref="K45:K76" si="10">+D45+H45</f>
        <v>669213.22</v>
      </c>
      <c r="L45" s="443">
        <f t="shared" ref="L45:L76" si="11">+E45+I45</f>
        <v>426634.33</v>
      </c>
      <c r="M45" s="450">
        <f t="shared" si="6"/>
        <v>8.9842250404876145E-2</v>
      </c>
      <c r="N45" s="450">
        <f t="shared" si="7"/>
        <v>0.17559090457940418</v>
      </c>
      <c r="O45" s="450">
        <f t="shared" si="8"/>
        <v>0.11787166360825019</v>
      </c>
    </row>
    <row r="46" spans="1:15" x14ac:dyDescent="0.25">
      <c r="A46" s="448" t="s">
        <v>827</v>
      </c>
      <c r="B46" s="448">
        <v>53</v>
      </c>
      <c r="C46" s="448" t="s">
        <v>863</v>
      </c>
      <c r="D46" s="441">
        <v>374337.32</v>
      </c>
      <c r="E46" s="441">
        <v>341605.47</v>
      </c>
      <c r="F46" s="441">
        <v>457737.37</v>
      </c>
      <c r="G46" s="441">
        <v>130408.91</v>
      </c>
      <c r="H46" s="441"/>
      <c r="I46" s="441"/>
      <c r="J46" s="442">
        <f t="shared" si="9"/>
        <v>1304089.07</v>
      </c>
      <c r="K46" s="443">
        <f t="shared" si="10"/>
        <v>374337.32</v>
      </c>
      <c r="L46" s="443">
        <f t="shared" si="11"/>
        <v>341605.47</v>
      </c>
      <c r="M46" s="450">
        <f t="shared" si="6"/>
        <v>0.10304355155575085</v>
      </c>
      <c r="N46" s="450">
        <f t="shared" si="7"/>
        <v>0.12527481251347461</v>
      </c>
      <c r="O46" s="450">
        <f t="shared" si="8"/>
        <v>0.11418649131544645</v>
      </c>
    </row>
    <row r="47" spans="1:15" x14ac:dyDescent="0.25">
      <c r="A47" s="448" t="s">
        <v>829</v>
      </c>
      <c r="B47" s="448">
        <v>54</v>
      </c>
      <c r="C47" s="448" t="s">
        <v>862</v>
      </c>
      <c r="D47" s="441">
        <v>289302.42</v>
      </c>
      <c r="E47" s="441">
        <v>266387.74</v>
      </c>
      <c r="F47" s="441">
        <v>327397</v>
      </c>
      <c r="G47" s="441">
        <v>105898.56</v>
      </c>
      <c r="H47" s="441">
        <v>70000</v>
      </c>
      <c r="I47" s="441"/>
      <c r="J47" s="442">
        <f t="shared" si="9"/>
        <v>1058985.72</v>
      </c>
      <c r="K47" s="443">
        <f t="shared" si="10"/>
        <v>359302.42</v>
      </c>
      <c r="L47" s="443">
        <f t="shared" si="11"/>
        <v>266387.74</v>
      </c>
      <c r="M47" s="450">
        <f t="shared" si="6"/>
        <v>-4.9984850767810229E-3</v>
      </c>
      <c r="N47" s="450">
        <f t="shared" si="7"/>
        <v>0.38681893917524723</v>
      </c>
      <c r="O47" s="450">
        <f t="shared" si="8"/>
        <v>0.11756968080087815</v>
      </c>
    </row>
    <row r="48" spans="1:15" x14ac:dyDescent="0.25">
      <c r="A48" s="448" t="s">
        <v>830</v>
      </c>
      <c r="B48" s="448">
        <v>55</v>
      </c>
      <c r="C48" s="448" t="s">
        <v>862</v>
      </c>
      <c r="D48" s="441">
        <v>349786.43</v>
      </c>
      <c r="E48" s="441">
        <v>210511.55</v>
      </c>
      <c r="F48" s="441">
        <v>386199.53</v>
      </c>
      <c r="G48" s="441">
        <v>117388.62</v>
      </c>
      <c r="H48" s="441">
        <v>110000</v>
      </c>
      <c r="I48" s="441"/>
      <c r="J48" s="442">
        <f t="shared" si="9"/>
        <v>1173886.1299999999</v>
      </c>
      <c r="K48" s="443">
        <f t="shared" si="10"/>
        <v>459786.43</v>
      </c>
      <c r="L48" s="443">
        <f t="shared" si="11"/>
        <v>210511.55</v>
      </c>
      <c r="M48" s="450">
        <f t="shared" si="6"/>
        <v>0.18595867572946734</v>
      </c>
      <c r="N48" s="450">
        <f t="shared" si="7"/>
        <v>4.1355730206805941E-2</v>
      </c>
      <c r="O48" s="450">
        <f t="shared" si="8"/>
        <v>0.12058131140264261</v>
      </c>
    </row>
    <row r="49" spans="1:15" x14ac:dyDescent="0.25">
      <c r="A49" s="448" t="s">
        <v>831</v>
      </c>
      <c r="B49" s="448">
        <v>56</v>
      </c>
      <c r="C49" s="448" t="s">
        <v>863</v>
      </c>
      <c r="D49" s="441">
        <v>515211.47</v>
      </c>
      <c r="E49" s="441">
        <v>478604.42</v>
      </c>
      <c r="F49" s="441">
        <v>517326.03</v>
      </c>
      <c r="G49" s="441">
        <v>167904.66</v>
      </c>
      <c r="H49" s="441"/>
      <c r="I49" s="441"/>
      <c r="J49" s="442">
        <f t="shared" si="9"/>
        <v>1679046.5799999998</v>
      </c>
      <c r="K49" s="443">
        <f t="shared" si="10"/>
        <v>515211.47</v>
      </c>
      <c r="L49" s="443">
        <f t="shared" si="11"/>
        <v>478604.42</v>
      </c>
      <c r="M49" s="450">
        <f t="shared" si="6"/>
        <v>0.10780276363543773</v>
      </c>
      <c r="N49" s="450">
        <f t="shared" si="7"/>
        <v>0.17414750281911773</v>
      </c>
      <c r="O49" s="450">
        <f t="shared" si="8"/>
        <v>0.11621763193776191</v>
      </c>
    </row>
    <row r="50" spans="1:15" x14ac:dyDescent="0.25">
      <c r="A50" s="448" t="s">
        <v>832</v>
      </c>
      <c r="B50" s="448">
        <v>57</v>
      </c>
      <c r="C50" s="448" t="s">
        <v>862</v>
      </c>
      <c r="D50" s="441">
        <v>340343.78</v>
      </c>
      <c r="E50" s="441">
        <v>339144.81</v>
      </c>
      <c r="F50" s="441">
        <v>426134.94</v>
      </c>
      <c r="G50" s="441">
        <v>128402.62</v>
      </c>
      <c r="H50" s="441">
        <v>50000</v>
      </c>
      <c r="I50" s="441"/>
      <c r="J50" s="442">
        <f t="shared" si="9"/>
        <v>1284026.1499999999</v>
      </c>
      <c r="K50" s="443">
        <f t="shared" si="10"/>
        <v>390343.78</v>
      </c>
      <c r="L50" s="443">
        <f t="shared" si="11"/>
        <v>339144.81</v>
      </c>
      <c r="M50" s="450">
        <f t="shared" si="6"/>
        <v>0.16581668858462861</v>
      </c>
      <c r="N50" s="450">
        <f t="shared" si="7"/>
        <v>8.7799269657425461E-2</v>
      </c>
      <c r="O50" s="450">
        <f t="shared" si="8"/>
        <v>0.11050294857226728</v>
      </c>
    </row>
    <row r="51" spans="1:15" x14ac:dyDescent="0.25">
      <c r="A51" s="448" t="s">
        <v>847</v>
      </c>
      <c r="B51" s="448">
        <v>58</v>
      </c>
      <c r="C51" s="448" t="s">
        <v>866</v>
      </c>
      <c r="D51" s="441">
        <v>476828.37</v>
      </c>
      <c r="E51" s="441">
        <v>313822.40999999997</v>
      </c>
      <c r="F51" s="441">
        <v>469843.78</v>
      </c>
      <c r="G51" s="441">
        <v>151164.28</v>
      </c>
      <c r="H51" s="441">
        <v>99984</v>
      </c>
      <c r="I51" s="441"/>
      <c r="J51" s="442">
        <f t="shared" si="9"/>
        <v>1511642.84</v>
      </c>
      <c r="K51" s="443">
        <f t="shared" si="10"/>
        <v>576812.37</v>
      </c>
      <c r="L51" s="443">
        <f t="shared" si="11"/>
        <v>313822.40999999997</v>
      </c>
      <c r="M51" s="450">
        <f t="shared" si="6"/>
        <v>0.14256991900565263</v>
      </c>
      <c r="N51" s="450">
        <f t="shared" si="7"/>
        <v>3.795931132844732E-2</v>
      </c>
      <c r="O51" s="450">
        <f t="shared" si="8"/>
        <v>0.11978222479661804</v>
      </c>
    </row>
    <row r="52" spans="1:15" x14ac:dyDescent="0.25">
      <c r="A52" s="448" t="s">
        <v>833</v>
      </c>
      <c r="B52" s="448">
        <v>59</v>
      </c>
      <c r="C52" s="448" t="s">
        <v>862</v>
      </c>
      <c r="D52" s="441">
        <v>194773.82</v>
      </c>
      <c r="E52" s="441">
        <v>169328.44</v>
      </c>
      <c r="F52" s="441">
        <v>203555.29</v>
      </c>
      <c r="G52" s="441">
        <v>68073.08</v>
      </c>
      <c r="H52" s="441">
        <v>45000</v>
      </c>
      <c r="I52" s="441"/>
      <c r="J52" s="442">
        <f t="shared" si="9"/>
        <v>680730.63</v>
      </c>
      <c r="K52" s="443">
        <f t="shared" si="10"/>
        <v>239773.82</v>
      </c>
      <c r="L52" s="443">
        <f t="shared" si="11"/>
        <v>169328.44</v>
      </c>
      <c r="M52" s="450">
        <f t="shared" si="6"/>
        <v>0.11974165981578944</v>
      </c>
      <c r="N52" s="450">
        <f t="shared" si="7"/>
        <v>1.3958639539173312E-3</v>
      </c>
      <c r="O52" s="450">
        <f t="shared" si="8"/>
        <v>0.11141026407524524</v>
      </c>
    </row>
    <row r="53" spans="1:15" x14ac:dyDescent="0.25">
      <c r="A53" s="448" t="s">
        <v>834</v>
      </c>
      <c r="B53" s="448">
        <v>60</v>
      </c>
      <c r="C53" s="448" t="s">
        <v>863</v>
      </c>
      <c r="D53" s="441">
        <v>481064.8</v>
      </c>
      <c r="E53" s="441">
        <v>464199.92</v>
      </c>
      <c r="F53" s="441">
        <v>586243.43999999994</v>
      </c>
      <c r="G53" s="441">
        <v>170167.57</v>
      </c>
      <c r="H53" s="441"/>
      <c r="I53" s="441"/>
      <c r="J53" s="442">
        <f t="shared" si="9"/>
        <v>1701675.73</v>
      </c>
      <c r="K53" s="443">
        <f t="shared" si="10"/>
        <v>481064.8</v>
      </c>
      <c r="L53" s="443">
        <f t="shared" si="11"/>
        <v>464199.92</v>
      </c>
      <c r="M53" s="450">
        <f t="shared" si="6"/>
        <v>4.6283477485685731E-2</v>
      </c>
      <c r="N53" s="450">
        <f t="shared" si="7"/>
        <v>0.13526468253083168</v>
      </c>
      <c r="O53" s="450">
        <f t="shared" si="8"/>
        <v>4.8761544109123145E-2</v>
      </c>
    </row>
    <row r="54" spans="1:15" x14ac:dyDescent="0.25">
      <c r="A54" s="448" t="s">
        <v>835</v>
      </c>
      <c r="B54" s="448">
        <v>61</v>
      </c>
      <c r="C54" s="448" t="s">
        <v>862</v>
      </c>
      <c r="D54" s="441">
        <v>2262050.92</v>
      </c>
      <c r="E54" s="441">
        <v>1560246.66</v>
      </c>
      <c r="F54" s="441">
        <v>2434802.23</v>
      </c>
      <c r="G54" s="441">
        <v>750788.87</v>
      </c>
      <c r="H54" s="441">
        <v>500000</v>
      </c>
      <c r="I54" s="441"/>
      <c r="J54" s="442">
        <f t="shared" si="9"/>
        <v>7507888.6800000006</v>
      </c>
      <c r="K54" s="443">
        <f t="shared" si="10"/>
        <v>2762050.92</v>
      </c>
      <c r="L54" s="443">
        <f t="shared" si="11"/>
        <v>1560246.66</v>
      </c>
      <c r="M54" s="450">
        <f t="shared" si="6"/>
        <v>0.33630303225468339</v>
      </c>
      <c r="N54" s="450">
        <f t="shared" si="7"/>
        <v>-0.13339652873203645</v>
      </c>
      <c r="O54" s="450">
        <f t="shared" si="8"/>
        <v>0.10055253083434779</v>
      </c>
    </row>
    <row r="55" spans="1:15" x14ac:dyDescent="0.25">
      <c r="A55" s="448" t="s">
        <v>837</v>
      </c>
      <c r="B55" s="448">
        <v>62</v>
      </c>
      <c r="C55" s="448" t="s">
        <v>863</v>
      </c>
      <c r="D55" s="441">
        <v>356983.26</v>
      </c>
      <c r="E55" s="441">
        <v>382500.01</v>
      </c>
      <c r="F55" s="441">
        <v>363663.79</v>
      </c>
      <c r="G55" s="441">
        <v>122571.89</v>
      </c>
      <c r="H55" s="441"/>
      <c r="I55" s="441"/>
      <c r="J55" s="442">
        <f t="shared" si="9"/>
        <v>1225718.95</v>
      </c>
      <c r="K55" s="443">
        <f t="shared" si="10"/>
        <v>356983.26</v>
      </c>
      <c r="L55" s="443">
        <f t="shared" si="11"/>
        <v>382500.01</v>
      </c>
      <c r="M55" s="450">
        <f t="shared" si="6"/>
        <v>0.10006401933245179</v>
      </c>
      <c r="N55" s="450">
        <f t="shared" si="7"/>
        <v>0.12691259895912754</v>
      </c>
      <c r="O55" s="450">
        <f t="shared" si="8"/>
        <v>0.10862524068205559</v>
      </c>
    </row>
    <row r="56" spans="1:15" x14ac:dyDescent="0.25">
      <c r="A56" s="448" t="s">
        <v>838</v>
      </c>
      <c r="B56" s="448">
        <v>63</v>
      </c>
      <c r="C56" s="448" t="s">
        <v>864</v>
      </c>
      <c r="D56" s="441">
        <v>481677.29</v>
      </c>
      <c r="E56" s="441">
        <v>388247.64</v>
      </c>
      <c r="F56" s="441">
        <v>498354.09</v>
      </c>
      <c r="G56" s="441">
        <v>171475.47</v>
      </c>
      <c r="H56" s="441">
        <v>175000</v>
      </c>
      <c r="I56" s="441"/>
      <c r="J56" s="442">
        <f t="shared" si="9"/>
        <v>1714754.49</v>
      </c>
      <c r="K56" s="443">
        <f t="shared" si="10"/>
        <v>656677.29</v>
      </c>
      <c r="L56" s="443">
        <f t="shared" si="11"/>
        <v>388247.64</v>
      </c>
      <c r="M56" s="450">
        <f t="shared" si="6"/>
        <v>6.1154045499244081E-2</v>
      </c>
      <c r="N56" s="450">
        <f t="shared" si="7"/>
        <v>0.13530844770825246</v>
      </c>
      <c r="O56" s="450">
        <f t="shared" si="8"/>
        <v>0.10628144043920407</v>
      </c>
    </row>
    <row r="57" spans="1:15" x14ac:dyDescent="0.25">
      <c r="A57" s="448" t="s">
        <v>839</v>
      </c>
      <c r="B57" s="448">
        <v>64</v>
      </c>
      <c r="C57" s="448" t="s">
        <v>863</v>
      </c>
      <c r="D57" s="441">
        <v>1369133.4</v>
      </c>
      <c r="E57" s="441">
        <v>1561886.2</v>
      </c>
      <c r="F57" s="441">
        <v>1408902.41</v>
      </c>
      <c r="G57" s="441">
        <v>482213.55</v>
      </c>
      <c r="H57" s="441"/>
      <c r="I57" s="441"/>
      <c r="J57" s="442">
        <f t="shared" si="9"/>
        <v>4822135.5599999996</v>
      </c>
      <c r="K57" s="443">
        <f t="shared" si="10"/>
        <v>1369133.4</v>
      </c>
      <c r="L57" s="443">
        <f t="shared" si="11"/>
        <v>1561886.2</v>
      </c>
      <c r="M57" s="450">
        <f t="shared" si="6"/>
        <v>9.3467906673492251E-3</v>
      </c>
      <c r="N57" s="450">
        <f t="shared" si="7"/>
        <v>0.24830163262016902</v>
      </c>
      <c r="O57" s="450">
        <f t="shared" si="8"/>
        <v>1.4038102403926223E-2</v>
      </c>
    </row>
    <row r="58" spans="1:15" x14ac:dyDescent="0.25">
      <c r="A58" s="448" t="s">
        <v>841</v>
      </c>
      <c r="B58" s="448">
        <v>65</v>
      </c>
      <c r="C58" s="448" t="s">
        <v>864</v>
      </c>
      <c r="D58" s="441">
        <v>435771.47</v>
      </c>
      <c r="E58" s="441">
        <v>43982.69</v>
      </c>
      <c r="F58" s="441">
        <v>411932.19</v>
      </c>
      <c r="G58" s="441">
        <v>112020.71</v>
      </c>
      <c r="H58" s="441">
        <v>346500</v>
      </c>
      <c r="I58" s="441"/>
      <c r="J58" s="442">
        <f t="shared" si="9"/>
        <v>1350207.06</v>
      </c>
      <c r="K58" s="443">
        <f t="shared" si="10"/>
        <v>782271.47</v>
      </c>
      <c r="L58" s="443">
        <f t="shared" si="11"/>
        <v>43982.69</v>
      </c>
      <c r="M58" s="450">
        <f t="shared" si="6"/>
        <v>0.25822086646021192</v>
      </c>
      <c r="N58" s="450">
        <f t="shared" si="7"/>
        <v>-0.62854795031900434</v>
      </c>
      <c r="O58" s="450">
        <f t="shared" si="8"/>
        <v>0.11420546669416209</v>
      </c>
    </row>
    <row r="59" spans="1:15" x14ac:dyDescent="0.25">
      <c r="A59" s="448" t="s">
        <v>842</v>
      </c>
      <c r="B59" s="448">
        <v>66</v>
      </c>
      <c r="C59" s="448" t="s">
        <v>865</v>
      </c>
      <c r="D59" s="441">
        <v>1990643.21</v>
      </c>
      <c r="E59" s="441">
        <v>833656.92</v>
      </c>
      <c r="F59" s="441">
        <v>2072710.69</v>
      </c>
      <c r="G59" s="441">
        <v>427445.64</v>
      </c>
      <c r="H59" s="441">
        <v>700000</v>
      </c>
      <c r="I59" s="441"/>
      <c r="J59" s="442">
        <f t="shared" si="9"/>
        <v>6024456.46</v>
      </c>
      <c r="K59" s="443">
        <f t="shared" si="10"/>
        <v>2690643.21</v>
      </c>
      <c r="L59" s="443">
        <f t="shared" si="11"/>
        <v>833656.92</v>
      </c>
      <c r="M59" s="450">
        <f t="shared" si="6"/>
        <v>0.80507293156411297</v>
      </c>
      <c r="N59" s="450">
        <f t="shared" si="7"/>
        <v>-0.42143287439630928</v>
      </c>
      <c r="O59" s="450">
        <f t="shared" si="8"/>
        <v>0.15163839009973246</v>
      </c>
    </row>
    <row r="60" spans="1:15" x14ac:dyDescent="0.25">
      <c r="A60" s="448" t="s">
        <v>844</v>
      </c>
      <c r="B60" s="448">
        <v>67</v>
      </c>
      <c r="C60" s="448" t="s">
        <v>862</v>
      </c>
      <c r="D60" s="441">
        <v>28554628.600000001</v>
      </c>
      <c r="E60" s="441">
        <v>12465564.66</v>
      </c>
      <c r="F60" s="441">
        <v>28067675.579999998</v>
      </c>
      <c r="G60" s="441">
        <v>8654207.6199999992</v>
      </c>
      <c r="H60" s="441">
        <v>8800000</v>
      </c>
      <c r="I60" s="441"/>
      <c r="J60" s="442">
        <f t="shared" si="9"/>
        <v>86542076.460000008</v>
      </c>
      <c r="K60" s="443">
        <f t="shared" si="10"/>
        <v>37354628.600000001</v>
      </c>
      <c r="L60" s="443">
        <f t="shared" si="11"/>
        <v>12465564.66</v>
      </c>
      <c r="M60" s="450">
        <f t="shared" si="6"/>
        <v>0.54740219902582909</v>
      </c>
      <c r="N60" s="450">
        <f t="shared" si="7"/>
        <v>2.5407208206185139E-2</v>
      </c>
      <c r="O60" s="450">
        <f t="shared" si="8"/>
        <v>0.28280996622907506</v>
      </c>
    </row>
    <row r="61" spans="1:15" x14ac:dyDescent="0.25">
      <c r="A61" s="448" t="s">
        <v>845</v>
      </c>
      <c r="B61" s="448">
        <v>68</v>
      </c>
      <c r="C61" s="448" t="s">
        <v>864</v>
      </c>
      <c r="D61" s="441">
        <v>647867.96</v>
      </c>
      <c r="E61" s="441">
        <v>272043.56</v>
      </c>
      <c r="F61" s="441">
        <v>694499.64</v>
      </c>
      <c r="G61" s="441">
        <v>198823.47</v>
      </c>
      <c r="H61" s="441">
        <v>375000</v>
      </c>
      <c r="I61" s="441"/>
      <c r="J61" s="442">
        <f t="shared" si="9"/>
        <v>2188234.63</v>
      </c>
      <c r="K61" s="443">
        <f t="shared" si="10"/>
        <v>1022867.96</v>
      </c>
      <c r="L61" s="443">
        <f t="shared" si="11"/>
        <v>272043.56</v>
      </c>
      <c r="M61" s="450">
        <f t="shared" si="6"/>
        <v>0.3657599569309482</v>
      </c>
      <c r="N61" s="450">
        <f t="shared" si="7"/>
        <v>-0.31170360792737861</v>
      </c>
      <c r="O61" s="450">
        <f t="shared" si="8"/>
        <v>0.11006362466026576</v>
      </c>
    </row>
    <row r="62" spans="1:15" x14ac:dyDescent="0.25">
      <c r="A62" s="448" t="s">
        <v>840</v>
      </c>
      <c r="B62" s="448">
        <v>69</v>
      </c>
      <c r="C62" s="448" t="s">
        <v>864</v>
      </c>
      <c r="D62" s="441">
        <v>886026.95</v>
      </c>
      <c r="E62" s="441">
        <v>670902.43000000005</v>
      </c>
      <c r="F62" s="441">
        <v>927581.14</v>
      </c>
      <c r="G62" s="441">
        <v>294945.61</v>
      </c>
      <c r="H62" s="441">
        <v>170000</v>
      </c>
      <c r="I62" s="441"/>
      <c r="J62" s="442">
        <f t="shared" si="9"/>
        <v>2949456.13</v>
      </c>
      <c r="K62" s="443">
        <f t="shared" si="10"/>
        <v>1056026.95</v>
      </c>
      <c r="L62" s="443">
        <f t="shared" si="11"/>
        <v>670902.43000000005</v>
      </c>
      <c r="M62" s="450">
        <f t="shared" si="6"/>
        <v>0.32416949920109217</v>
      </c>
      <c r="N62" s="450">
        <f t="shared" si="7"/>
        <v>-8.6575438724709741E-2</v>
      </c>
      <c r="O62" s="450">
        <f t="shared" si="8"/>
        <v>0.12144205873093106</v>
      </c>
    </row>
    <row r="63" spans="1:15" x14ac:dyDescent="0.25">
      <c r="A63" s="448" t="s">
        <v>848</v>
      </c>
      <c r="B63" s="448">
        <v>70</v>
      </c>
      <c r="C63" s="448" t="s">
        <v>863</v>
      </c>
      <c r="D63" s="441">
        <v>926911.07</v>
      </c>
      <c r="E63" s="441">
        <v>868953.33</v>
      </c>
      <c r="F63" s="441">
        <v>1054462.54</v>
      </c>
      <c r="G63" s="441">
        <v>316703</v>
      </c>
      <c r="H63" s="441"/>
      <c r="I63" s="441"/>
      <c r="J63" s="442">
        <f t="shared" si="9"/>
        <v>3167029.94</v>
      </c>
      <c r="K63" s="443">
        <f t="shared" si="10"/>
        <v>926911.07</v>
      </c>
      <c r="L63" s="443">
        <f t="shared" si="11"/>
        <v>868953.33</v>
      </c>
      <c r="M63" s="450">
        <f t="shared" si="6"/>
        <v>-0.29210010411327325</v>
      </c>
      <c r="N63" s="450">
        <f t="shared" si="7"/>
        <v>1.6821161458791498</v>
      </c>
      <c r="O63" s="450">
        <f t="shared" si="8"/>
        <v>8.4967608630697633E-2</v>
      </c>
    </row>
    <row r="64" spans="1:15" x14ac:dyDescent="0.25">
      <c r="A64" s="448" t="s">
        <v>836</v>
      </c>
      <c r="B64" s="448">
        <v>71</v>
      </c>
      <c r="C64" s="448" t="s">
        <v>864</v>
      </c>
      <c r="D64" s="441">
        <v>480809.6</v>
      </c>
      <c r="E64" s="441">
        <v>419997.4</v>
      </c>
      <c r="F64" s="441">
        <v>533782.36</v>
      </c>
      <c r="G64" s="441">
        <v>183843.26</v>
      </c>
      <c r="H64" s="441">
        <v>220000</v>
      </c>
      <c r="I64" s="441"/>
      <c r="J64" s="442">
        <f t="shared" si="9"/>
        <v>1838432.6199999999</v>
      </c>
      <c r="K64" s="443">
        <f t="shared" si="10"/>
        <v>700809.6</v>
      </c>
      <c r="L64" s="443">
        <f t="shared" si="11"/>
        <v>419997.4</v>
      </c>
      <c r="M64" s="450">
        <f t="shared" si="6"/>
        <v>0.10080765628882737</v>
      </c>
      <c r="N64" s="450">
        <f t="shared" si="7"/>
        <v>0.15131645765255053</v>
      </c>
      <c r="O64" s="450">
        <f t="shared" si="8"/>
        <v>0.1006965445337713</v>
      </c>
    </row>
    <row r="65" spans="1:15" x14ac:dyDescent="0.25">
      <c r="A65" s="448" t="s">
        <v>849</v>
      </c>
      <c r="B65" s="448">
        <v>72</v>
      </c>
      <c r="C65" s="448" t="s">
        <v>863</v>
      </c>
      <c r="D65" s="441">
        <v>664762.65</v>
      </c>
      <c r="E65" s="441">
        <v>675406.63</v>
      </c>
      <c r="F65" s="441">
        <v>696249.25</v>
      </c>
      <c r="G65" s="441">
        <v>226268.73</v>
      </c>
      <c r="H65" s="441"/>
      <c r="I65" s="441"/>
      <c r="J65" s="442">
        <f t="shared" si="9"/>
        <v>2262687.2600000002</v>
      </c>
      <c r="K65" s="443">
        <f t="shared" si="10"/>
        <v>664762.65</v>
      </c>
      <c r="L65" s="443">
        <f t="shared" si="11"/>
        <v>675406.63</v>
      </c>
      <c r="M65" s="450">
        <f t="shared" si="6"/>
        <v>-2.4722030161608344E-2</v>
      </c>
      <c r="N65" s="450">
        <f t="shared" si="7"/>
        <v>0.1165165864234039</v>
      </c>
      <c r="O65" s="450">
        <f t="shared" si="8"/>
        <v>-1.9120334334303601E-2</v>
      </c>
    </row>
    <row r="66" spans="1:15" x14ac:dyDescent="0.25">
      <c r="A66" s="448" t="s">
        <v>850</v>
      </c>
      <c r="B66" s="448">
        <v>73</v>
      </c>
      <c r="C66" s="448" t="s">
        <v>864</v>
      </c>
      <c r="D66" s="441">
        <v>382350.82</v>
      </c>
      <c r="E66" s="441">
        <v>218066.64</v>
      </c>
      <c r="F66" s="441">
        <v>431690.26</v>
      </c>
      <c r="G66" s="441">
        <v>129678.63</v>
      </c>
      <c r="H66" s="441">
        <v>135000</v>
      </c>
      <c r="I66" s="441"/>
      <c r="J66" s="442">
        <f t="shared" si="9"/>
        <v>1296786.3500000001</v>
      </c>
      <c r="K66" s="443">
        <f t="shared" si="10"/>
        <v>517350.82</v>
      </c>
      <c r="L66" s="443">
        <f t="shared" si="11"/>
        <v>218066.64</v>
      </c>
      <c r="M66" s="450">
        <f t="shared" si="6"/>
        <v>0.15119205319822826</v>
      </c>
      <c r="N66" s="450">
        <f t="shared" si="7"/>
        <v>1.7878282716210059E-2</v>
      </c>
      <c r="O66" s="450">
        <f t="shared" si="8"/>
        <v>0.1195672693179699</v>
      </c>
    </row>
    <row r="67" spans="1:15" x14ac:dyDescent="0.25">
      <c r="A67" s="448" t="s">
        <v>851</v>
      </c>
      <c r="B67" s="448">
        <v>74</v>
      </c>
      <c r="C67" s="448" t="s">
        <v>863</v>
      </c>
      <c r="D67" s="441">
        <v>631381.59</v>
      </c>
      <c r="E67" s="441">
        <v>994491.11</v>
      </c>
      <c r="F67" s="441">
        <v>650024.79</v>
      </c>
      <c r="G67" s="441">
        <v>252877.51</v>
      </c>
      <c r="H67" s="441"/>
      <c r="I67" s="441"/>
      <c r="J67" s="442">
        <f t="shared" si="9"/>
        <v>2528775</v>
      </c>
      <c r="K67" s="443">
        <f t="shared" si="10"/>
        <v>631381.59</v>
      </c>
      <c r="L67" s="443">
        <f t="shared" si="11"/>
        <v>994491.11</v>
      </c>
      <c r="M67" s="450">
        <f t="shared" si="6"/>
        <v>-0.1294814434197592</v>
      </c>
      <c r="N67" s="450">
        <f t="shared" si="7"/>
        <v>0.4343471448231937</v>
      </c>
      <c r="O67" s="450">
        <f t="shared" si="8"/>
        <v>-0.12340388386315781</v>
      </c>
    </row>
    <row r="68" spans="1:15" x14ac:dyDescent="0.25">
      <c r="A68" s="448" t="s">
        <v>852</v>
      </c>
      <c r="B68" s="448">
        <v>75</v>
      </c>
      <c r="C68" s="448" t="s">
        <v>862</v>
      </c>
      <c r="D68" s="441">
        <v>516793.75</v>
      </c>
      <c r="E68" s="441">
        <v>226678.93</v>
      </c>
      <c r="F68" s="441">
        <v>576338.19999999995</v>
      </c>
      <c r="G68" s="441">
        <v>179978.99</v>
      </c>
      <c r="H68" s="441">
        <v>300000</v>
      </c>
      <c r="I68" s="441"/>
      <c r="J68" s="442">
        <f t="shared" si="9"/>
        <v>1799789.8699999999</v>
      </c>
      <c r="K68" s="443">
        <f t="shared" si="10"/>
        <v>816793.75</v>
      </c>
      <c r="L68" s="443">
        <f t="shared" si="11"/>
        <v>226678.93</v>
      </c>
      <c r="M68" s="450">
        <f t="shared" si="6"/>
        <v>0.62740832822224002</v>
      </c>
      <c r="N68" s="450">
        <f t="shared" si="7"/>
        <v>-0.37322628949317915</v>
      </c>
      <c r="O68" s="450">
        <f t="shared" si="8"/>
        <v>3.4715259596854953E-2</v>
      </c>
    </row>
    <row r="69" spans="1:15" x14ac:dyDescent="0.25">
      <c r="A69" s="448" t="s">
        <v>856</v>
      </c>
      <c r="B69" s="448">
        <v>76</v>
      </c>
      <c r="C69" s="448" t="s">
        <v>863</v>
      </c>
      <c r="D69" s="441">
        <v>551042.5</v>
      </c>
      <c r="E69" s="441">
        <v>718843.15</v>
      </c>
      <c r="F69" s="441">
        <v>563288.43999999994</v>
      </c>
      <c r="G69" s="441">
        <v>203686.01</v>
      </c>
      <c r="H69" s="441"/>
      <c r="I69" s="441"/>
      <c r="J69" s="442">
        <f t="shared" si="9"/>
        <v>2036860.0999999999</v>
      </c>
      <c r="K69" s="443">
        <f t="shared" si="10"/>
        <v>551042.5</v>
      </c>
      <c r="L69" s="443">
        <f t="shared" si="11"/>
        <v>718843.15</v>
      </c>
      <c r="M69" s="450">
        <f t="shared" si="6"/>
        <v>-0.11816457825416893</v>
      </c>
      <c r="N69" s="450">
        <f t="shared" si="7"/>
        <v>0.36087680716876269</v>
      </c>
      <c r="O69" s="450">
        <f t="shared" si="8"/>
        <v>5.4751251950641677E-2</v>
      </c>
    </row>
    <row r="70" spans="1:15" x14ac:dyDescent="0.25">
      <c r="A70" s="448" t="s">
        <v>853</v>
      </c>
      <c r="B70" s="448">
        <v>77</v>
      </c>
      <c r="C70" s="448" t="s">
        <v>864</v>
      </c>
      <c r="D70" s="441">
        <v>374122.9</v>
      </c>
      <c r="E70" s="441">
        <v>138116.48000000001</v>
      </c>
      <c r="F70" s="441">
        <v>400192.64</v>
      </c>
      <c r="G70" s="441">
        <v>87492.45</v>
      </c>
      <c r="H70" s="441">
        <v>125000</v>
      </c>
      <c r="I70" s="441"/>
      <c r="J70" s="442">
        <f t="shared" si="9"/>
        <v>1124924.47</v>
      </c>
      <c r="K70" s="443">
        <f t="shared" si="10"/>
        <v>499122.9</v>
      </c>
      <c r="L70" s="443">
        <f t="shared" si="11"/>
        <v>138116.48000000001</v>
      </c>
      <c r="M70" s="450">
        <f t="shared" si="6"/>
        <v>0.33555916314507495</v>
      </c>
      <c r="N70" s="450">
        <f t="shared" si="7"/>
        <v>-0.19758959345013782</v>
      </c>
      <c r="O70" s="450">
        <f t="shared" si="8"/>
        <v>0.12213056865783467</v>
      </c>
    </row>
    <row r="71" spans="1:15" x14ac:dyDescent="0.25">
      <c r="A71" s="448" t="s">
        <v>854</v>
      </c>
      <c r="B71" s="448">
        <v>78</v>
      </c>
      <c r="C71" s="448" t="s">
        <v>863</v>
      </c>
      <c r="D71" s="441">
        <v>2512612.94</v>
      </c>
      <c r="E71" s="441">
        <v>3009339.02</v>
      </c>
      <c r="F71" s="441">
        <v>2509327.3599999999</v>
      </c>
      <c r="G71" s="441">
        <v>892364.37</v>
      </c>
      <c r="H71" s="441"/>
      <c r="I71" s="441"/>
      <c r="J71" s="442">
        <f t="shared" si="9"/>
        <v>8923643.6899999995</v>
      </c>
      <c r="K71" s="443">
        <f t="shared" si="10"/>
        <v>2512612.94</v>
      </c>
      <c r="L71" s="443">
        <f t="shared" si="11"/>
        <v>3009339.02</v>
      </c>
      <c r="M71" s="450">
        <f t="shared" si="6"/>
        <v>-3.5958823122732686E-2</v>
      </c>
      <c r="N71" s="450">
        <f t="shared" si="7"/>
        <v>0.14168500946843054</v>
      </c>
      <c r="O71" s="450">
        <f t="shared" si="8"/>
        <v>-3.3190639226743368E-2</v>
      </c>
    </row>
    <row r="72" spans="1:15" x14ac:dyDescent="0.25">
      <c r="A72" s="448" t="s">
        <v>855</v>
      </c>
      <c r="B72" s="448">
        <v>79</v>
      </c>
      <c r="C72" s="448" t="s">
        <v>862</v>
      </c>
      <c r="D72" s="444">
        <v>120682.31</v>
      </c>
      <c r="E72" s="444">
        <v>200905.04</v>
      </c>
      <c r="F72" s="444">
        <v>159165.14000000001</v>
      </c>
      <c r="G72" s="444">
        <v>58972.5</v>
      </c>
      <c r="H72" s="441"/>
      <c r="I72" s="441">
        <v>50000</v>
      </c>
      <c r="J72" s="442">
        <f t="shared" si="9"/>
        <v>589724.99</v>
      </c>
      <c r="K72" s="443">
        <f t="shared" si="10"/>
        <v>120682.31</v>
      </c>
      <c r="L72" s="443">
        <f t="shared" si="11"/>
        <v>250905.04</v>
      </c>
      <c r="M72" s="450">
        <f t="shared" si="6"/>
        <v>-0.23208305510557647</v>
      </c>
      <c r="N72" s="450">
        <f t="shared" si="7"/>
        <v>0.64134145339468929</v>
      </c>
      <c r="O72" s="450">
        <f t="shared" si="8"/>
        <v>9.4681379325523229E-2</v>
      </c>
    </row>
    <row r="73" spans="1:15" x14ac:dyDescent="0.25">
      <c r="A73" s="448" t="s">
        <v>857</v>
      </c>
      <c r="B73" s="448">
        <v>80</v>
      </c>
      <c r="C73" s="448" t="s">
        <v>862</v>
      </c>
      <c r="D73" s="441">
        <v>156084.48000000001</v>
      </c>
      <c r="E73" s="441">
        <v>102321.63</v>
      </c>
      <c r="F73" s="441">
        <v>351033.31</v>
      </c>
      <c r="G73" s="441">
        <v>70493.259999999995</v>
      </c>
      <c r="H73" s="441">
        <v>25000</v>
      </c>
      <c r="I73" s="441"/>
      <c r="J73" s="442">
        <f t="shared" si="9"/>
        <v>704932.68</v>
      </c>
      <c r="K73" s="443">
        <f t="shared" si="10"/>
        <v>181084.48</v>
      </c>
      <c r="L73" s="443">
        <f t="shared" si="11"/>
        <v>102321.63</v>
      </c>
      <c r="M73" s="450">
        <f t="shared" si="6"/>
        <v>0.29686419149916099</v>
      </c>
      <c r="N73" s="450">
        <f t="shared" si="7"/>
        <v>-6.5150362029190667E-2</v>
      </c>
      <c r="O73" s="450">
        <f t="shared" si="8"/>
        <v>0.10695682202734691</v>
      </c>
    </row>
    <row r="74" spans="1:15" x14ac:dyDescent="0.25">
      <c r="A74" s="448" t="s">
        <v>858</v>
      </c>
      <c r="B74" s="448">
        <v>81</v>
      </c>
      <c r="C74" s="448" t="s">
        <v>862</v>
      </c>
      <c r="D74" s="441">
        <v>351521.84</v>
      </c>
      <c r="E74" s="441">
        <v>309766.53999999998</v>
      </c>
      <c r="F74" s="441">
        <v>366965.54</v>
      </c>
      <c r="G74" s="441">
        <v>118694.88</v>
      </c>
      <c r="H74" s="441">
        <v>40000</v>
      </c>
      <c r="I74" s="441"/>
      <c r="J74" s="442">
        <f t="shared" si="9"/>
        <v>1186948.7999999998</v>
      </c>
      <c r="K74" s="443">
        <f t="shared" si="10"/>
        <v>391521.84</v>
      </c>
      <c r="L74" s="443">
        <f t="shared" si="11"/>
        <v>309766.53999999998</v>
      </c>
      <c r="M74" s="450">
        <f t="shared" si="6"/>
        <v>0.17807047994983249</v>
      </c>
      <c r="N74" s="450">
        <f t="shared" si="7"/>
        <v>1.4840317546318982E-2</v>
      </c>
      <c r="O74" s="450">
        <f t="shared" si="8"/>
        <v>6.4772725261418307E-2</v>
      </c>
    </row>
    <row r="75" spans="1:15" x14ac:dyDescent="0.25">
      <c r="A75" s="448" t="s">
        <v>859</v>
      </c>
      <c r="B75" s="448">
        <v>82</v>
      </c>
      <c r="C75" s="448" t="s">
        <v>862</v>
      </c>
      <c r="D75" s="441">
        <v>1254392.42</v>
      </c>
      <c r="E75" s="441">
        <v>1316963.32</v>
      </c>
      <c r="F75" s="441">
        <v>1327511.74</v>
      </c>
      <c r="G75" s="441">
        <v>451318.61</v>
      </c>
      <c r="H75" s="441">
        <v>163000</v>
      </c>
      <c r="I75" s="441"/>
      <c r="J75" s="442">
        <f t="shared" si="9"/>
        <v>4513186.0900000008</v>
      </c>
      <c r="K75" s="443">
        <f t="shared" si="10"/>
        <v>1417392.42</v>
      </c>
      <c r="L75" s="443">
        <f t="shared" si="11"/>
        <v>1316963.32</v>
      </c>
      <c r="M75" s="450">
        <f t="shared" si="6"/>
        <v>0.15874491247848388</v>
      </c>
      <c r="N75" s="450">
        <f t="shared" si="7"/>
        <v>-0.10906094559531065</v>
      </c>
      <c r="O75" s="450">
        <f t="shared" si="8"/>
        <v>3.0429449700429156E-2</v>
      </c>
    </row>
    <row r="76" spans="1:15" x14ac:dyDescent="0.25">
      <c r="A76" s="448" t="s">
        <v>860</v>
      </c>
      <c r="B76" s="448">
        <v>83</v>
      </c>
      <c r="C76" s="448" t="s">
        <v>862</v>
      </c>
      <c r="D76" s="441">
        <v>596673.48</v>
      </c>
      <c r="E76" s="441">
        <v>191403.47</v>
      </c>
      <c r="F76" s="441">
        <v>585352.49</v>
      </c>
      <c r="G76" s="441">
        <v>185936.62</v>
      </c>
      <c r="H76" s="441">
        <v>300000</v>
      </c>
      <c r="I76" s="441"/>
      <c r="J76" s="442">
        <f t="shared" si="9"/>
        <v>1859366.06</v>
      </c>
      <c r="K76" s="443">
        <f t="shared" si="10"/>
        <v>896673.48</v>
      </c>
      <c r="L76" s="443">
        <f t="shared" si="11"/>
        <v>191403.47</v>
      </c>
      <c r="M76" s="450">
        <f t="shared" si="6"/>
        <v>0.39590087120054118</v>
      </c>
      <c r="N76" s="450">
        <f t="shared" si="7"/>
        <v>-0.27988635653933358</v>
      </c>
      <c r="O76" s="450">
        <f t="shared" si="8"/>
        <v>0.10878589606851397</v>
      </c>
    </row>
    <row r="79" spans="1:15" x14ac:dyDescent="0.25">
      <c r="A79" s="610" t="s">
        <v>867</v>
      </c>
      <c r="B79" s="611"/>
      <c r="C79" s="611"/>
      <c r="D79" s="611"/>
      <c r="E79" s="611"/>
      <c r="F79" s="611"/>
      <c r="G79" s="611"/>
      <c r="H79" s="611"/>
      <c r="I79" s="611"/>
      <c r="J79" s="611"/>
      <c r="K79" s="611"/>
      <c r="L79" s="612"/>
      <c r="M79" s="613" t="s">
        <v>813</v>
      </c>
      <c r="N79" s="613"/>
      <c r="O79" s="613"/>
    </row>
    <row r="80" spans="1:15" ht="45" x14ac:dyDescent="0.25">
      <c r="A80" s="454" t="s">
        <v>809</v>
      </c>
      <c r="B80" s="454" t="s">
        <v>810</v>
      </c>
      <c r="C80" s="454" t="s">
        <v>811</v>
      </c>
      <c r="D80" s="454" t="s">
        <v>814</v>
      </c>
      <c r="E80" s="454" t="s">
        <v>815</v>
      </c>
      <c r="F80" s="454" t="s">
        <v>816</v>
      </c>
      <c r="G80" s="454" t="s">
        <v>817</v>
      </c>
      <c r="H80" s="454" t="s">
        <v>818</v>
      </c>
      <c r="I80" s="454" t="s">
        <v>819</v>
      </c>
      <c r="J80" s="455" t="s">
        <v>820</v>
      </c>
      <c r="K80" s="456" t="s">
        <v>821</v>
      </c>
      <c r="L80" s="456" t="s">
        <v>822</v>
      </c>
      <c r="M80" s="457" t="s">
        <v>814</v>
      </c>
      <c r="N80" s="457" t="s">
        <v>249</v>
      </c>
      <c r="O80" s="457" t="s">
        <v>816</v>
      </c>
    </row>
    <row r="81" spans="1:15" x14ac:dyDescent="0.25">
      <c r="A81" s="448" t="s">
        <v>825</v>
      </c>
      <c r="B81" s="448">
        <v>51</v>
      </c>
      <c r="C81" s="448" t="s">
        <v>869</v>
      </c>
      <c r="D81" s="441">
        <v>1004601.13</v>
      </c>
      <c r="E81" s="441">
        <v>1018162.82</v>
      </c>
      <c r="F81" s="441">
        <v>1168323</v>
      </c>
      <c r="G81" s="441">
        <v>354565.22</v>
      </c>
      <c r="H81" s="441"/>
      <c r="I81" s="441"/>
      <c r="J81" s="442">
        <f>SUM(D81:I81)</f>
        <v>3545652.17</v>
      </c>
      <c r="K81" s="443">
        <f>+D81+H81</f>
        <v>1004601.13</v>
      </c>
      <c r="L81" s="443">
        <f>+E81+I81</f>
        <v>1018162.82</v>
      </c>
      <c r="M81" s="450">
        <f t="shared" ref="M81:M113" si="12">K81/K118-1</f>
        <v>-4.8769574507704694E-2</v>
      </c>
      <c r="N81" s="450">
        <f t="shared" ref="N81:N113" si="13">L81/L118-1</f>
        <v>0.27987874924706002</v>
      </c>
      <c r="O81" s="450">
        <f t="shared" ref="O81:O113" si="14">F81/F118-1</f>
        <v>-6.2598282625282331E-2</v>
      </c>
    </row>
    <row r="82" spans="1:15" x14ac:dyDescent="0.25">
      <c r="A82" s="449" t="s">
        <v>823</v>
      </c>
      <c r="B82" s="449">
        <v>52</v>
      </c>
      <c r="C82" s="449" t="s">
        <v>868</v>
      </c>
      <c r="D82" s="445">
        <v>514045.95</v>
      </c>
      <c r="E82" s="445">
        <v>362910.54</v>
      </c>
      <c r="F82" s="445">
        <v>583406.46</v>
      </c>
      <c r="G82" s="445">
        <v>173373.67</v>
      </c>
      <c r="H82" s="445">
        <v>100000</v>
      </c>
      <c r="I82" s="445"/>
      <c r="J82" s="442">
        <f t="shared" ref="J82:J113" si="15">SUM(D82:I82)</f>
        <v>1733736.6199999999</v>
      </c>
      <c r="K82" s="443">
        <f t="shared" ref="K82:K113" si="16">+D82+H82</f>
        <v>614045.94999999995</v>
      </c>
      <c r="L82" s="443">
        <f t="shared" ref="L82:L113" si="17">+E82+I82</f>
        <v>362910.54</v>
      </c>
      <c r="M82" s="450">
        <f t="shared" si="12"/>
        <v>0.148630986697454</v>
      </c>
      <c r="N82" s="450">
        <f t="shared" si="13"/>
        <v>1.6613173002395731E-2</v>
      </c>
      <c r="O82" s="450">
        <f t="shared" si="14"/>
        <v>-4.7777208710088281E-2</v>
      </c>
    </row>
    <row r="83" spans="1:15" x14ac:dyDescent="0.25">
      <c r="A83" s="448" t="s">
        <v>827</v>
      </c>
      <c r="B83" s="448">
        <v>53</v>
      </c>
      <c r="C83" s="448" t="s">
        <v>869</v>
      </c>
      <c r="D83" s="441">
        <v>339367.67</v>
      </c>
      <c r="E83" s="441">
        <v>303575.15000000002</v>
      </c>
      <c r="F83" s="441">
        <v>410826.53</v>
      </c>
      <c r="G83" s="441">
        <v>117085.49</v>
      </c>
      <c r="H83" s="441"/>
      <c r="I83" s="441"/>
      <c r="J83" s="442">
        <f t="shared" si="15"/>
        <v>1170854.8400000001</v>
      </c>
      <c r="K83" s="443">
        <f t="shared" si="16"/>
        <v>339367.67</v>
      </c>
      <c r="L83" s="443">
        <f t="shared" si="17"/>
        <v>303575.15000000002</v>
      </c>
      <c r="M83" s="450">
        <f t="shared" si="12"/>
        <v>-3.1133884330175388E-2</v>
      </c>
      <c r="N83" s="450">
        <f t="shared" si="13"/>
        <v>0.32549621213692426</v>
      </c>
      <c r="O83" s="450">
        <f t="shared" si="14"/>
        <v>-4.1627850007834644E-2</v>
      </c>
    </row>
    <row r="84" spans="1:15" x14ac:dyDescent="0.25">
      <c r="A84" s="448" t="s">
        <v>829</v>
      </c>
      <c r="B84" s="448">
        <v>54</v>
      </c>
      <c r="C84" s="448" t="s">
        <v>868</v>
      </c>
      <c r="D84" s="441">
        <v>261107.41</v>
      </c>
      <c r="E84" s="441">
        <v>192085.45</v>
      </c>
      <c r="F84" s="441">
        <v>292954.44</v>
      </c>
      <c r="G84" s="441">
        <v>94016.37</v>
      </c>
      <c r="H84" s="441">
        <v>100000</v>
      </c>
      <c r="I84" s="441"/>
      <c r="J84" s="442">
        <f t="shared" si="15"/>
        <v>940163.67</v>
      </c>
      <c r="K84" s="443">
        <f t="shared" si="16"/>
        <v>361107.41000000003</v>
      </c>
      <c r="L84" s="443">
        <f t="shared" si="17"/>
        <v>192085.45</v>
      </c>
      <c r="M84" s="450">
        <f t="shared" si="12"/>
        <v>0.12185356976670714</v>
      </c>
      <c r="N84" s="450">
        <f t="shared" si="13"/>
        <v>6.2465243249958391E-2</v>
      </c>
      <c r="O84" s="450">
        <f t="shared" si="14"/>
        <v>-4.7266135918962893E-2</v>
      </c>
    </row>
    <row r="85" spans="1:15" x14ac:dyDescent="0.25">
      <c r="A85" s="448" t="s">
        <v>830</v>
      </c>
      <c r="B85" s="448">
        <v>55</v>
      </c>
      <c r="C85" s="448" t="s">
        <v>868</v>
      </c>
      <c r="D85" s="441">
        <v>314691.78000000003</v>
      </c>
      <c r="E85" s="441">
        <v>202151.43</v>
      </c>
      <c r="F85" s="441">
        <v>344642.13</v>
      </c>
      <c r="G85" s="441">
        <v>103831.71</v>
      </c>
      <c r="H85" s="441">
        <v>73000</v>
      </c>
      <c r="I85" s="441"/>
      <c r="J85" s="442">
        <f t="shared" si="15"/>
        <v>1038317.05</v>
      </c>
      <c r="K85" s="443">
        <f t="shared" si="16"/>
        <v>387691.78</v>
      </c>
      <c r="L85" s="443">
        <f t="shared" si="17"/>
        <v>202151.43</v>
      </c>
      <c r="M85" s="450">
        <f t="shared" si="12"/>
        <v>-5.0797440231727942E-3</v>
      </c>
      <c r="N85" s="450">
        <f t="shared" si="13"/>
        <v>0.24579131654775699</v>
      </c>
      <c r="O85" s="450">
        <f t="shared" si="14"/>
        <v>-5.2232152187519532E-2</v>
      </c>
    </row>
    <row r="86" spans="1:15" x14ac:dyDescent="0.25">
      <c r="A86" s="448" t="s">
        <v>831</v>
      </c>
      <c r="B86" s="448">
        <v>56</v>
      </c>
      <c r="C86" s="448" t="s">
        <v>869</v>
      </c>
      <c r="D86" s="441">
        <v>465075.09</v>
      </c>
      <c r="E86" s="441">
        <v>407618.65</v>
      </c>
      <c r="F86" s="441">
        <v>463463.41</v>
      </c>
      <c r="G86" s="441">
        <v>148461.91</v>
      </c>
      <c r="H86" s="441"/>
      <c r="I86" s="441"/>
      <c r="J86" s="442">
        <f t="shared" si="15"/>
        <v>1484619.0599999998</v>
      </c>
      <c r="K86" s="443">
        <f t="shared" si="16"/>
        <v>465075.09</v>
      </c>
      <c r="L86" s="443">
        <f t="shared" si="17"/>
        <v>407618.65</v>
      </c>
      <c r="M86" s="450">
        <f t="shared" si="12"/>
        <v>-0.12920170744025306</v>
      </c>
      <c r="N86" s="450">
        <f t="shared" si="13"/>
        <v>0.43302421246600198</v>
      </c>
      <c r="O86" s="450">
        <f t="shared" si="14"/>
        <v>-4.4987208824314284E-2</v>
      </c>
    </row>
    <row r="87" spans="1:15" x14ac:dyDescent="0.25">
      <c r="A87" s="448" t="s">
        <v>832</v>
      </c>
      <c r="B87" s="448">
        <v>57</v>
      </c>
      <c r="C87" s="448" t="s">
        <v>868</v>
      </c>
      <c r="D87" s="441">
        <v>309824.32</v>
      </c>
      <c r="E87" s="441">
        <v>311771.5</v>
      </c>
      <c r="F87" s="441">
        <v>383731.48</v>
      </c>
      <c r="G87" s="441">
        <v>114480.81</v>
      </c>
      <c r="H87" s="441">
        <v>25000</v>
      </c>
      <c r="I87" s="441"/>
      <c r="J87" s="442">
        <f t="shared" si="15"/>
        <v>1144808.1100000001</v>
      </c>
      <c r="K87" s="443">
        <f t="shared" si="16"/>
        <v>334824.32000000001</v>
      </c>
      <c r="L87" s="443">
        <f t="shared" si="17"/>
        <v>311771.5</v>
      </c>
      <c r="M87" s="450">
        <f t="shared" si="12"/>
        <v>5.5730679837074915E-2</v>
      </c>
      <c r="N87" s="450">
        <f t="shared" si="13"/>
        <v>0.16409436045164427</v>
      </c>
      <c r="O87" s="450">
        <f t="shared" si="14"/>
        <v>-3.5473272560483049E-2</v>
      </c>
    </row>
    <row r="88" spans="1:15" x14ac:dyDescent="0.25">
      <c r="A88" s="448" t="s">
        <v>847</v>
      </c>
      <c r="B88" s="448">
        <v>58</v>
      </c>
      <c r="C88" s="448" t="s">
        <v>868</v>
      </c>
      <c r="D88" s="441">
        <v>429013.57</v>
      </c>
      <c r="E88" s="441">
        <v>302345.58</v>
      </c>
      <c r="F88" s="441">
        <v>419584.96</v>
      </c>
      <c r="G88" s="441">
        <v>136307.59</v>
      </c>
      <c r="H88" s="441">
        <v>75824.13</v>
      </c>
      <c r="I88" s="441"/>
      <c r="J88" s="442">
        <f t="shared" si="15"/>
        <v>1363075.83</v>
      </c>
      <c r="K88" s="443">
        <f t="shared" si="16"/>
        <v>504837.7</v>
      </c>
      <c r="L88" s="443">
        <f t="shared" si="17"/>
        <v>302345.58</v>
      </c>
      <c r="M88" s="450">
        <f t="shared" si="12"/>
        <v>3.986231699178111E-3</v>
      </c>
      <c r="N88" s="450">
        <f t="shared" si="13"/>
        <v>0.40021771191309319</v>
      </c>
      <c r="O88" s="450">
        <f t="shared" si="14"/>
        <v>-5.0952985022705066E-2</v>
      </c>
    </row>
    <row r="89" spans="1:15" x14ac:dyDescent="0.25">
      <c r="A89" s="448" t="s">
        <v>833</v>
      </c>
      <c r="B89" s="448">
        <v>59</v>
      </c>
      <c r="C89" s="448" t="s">
        <v>868</v>
      </c>
      <c r="D89" s="441">
        <v>193133.16</v>
      </c>
      <c r="E89" s="441">
        <v>169092.41</v>
      </c>
      <c r="F89" s="441">
        <v>183150.45</v>
      </c>
      <c r="G89" s="441">
        <v>45152.9</v>
      </c>
      <c r="H89" s="441">
        <v>21000</v>
      </c>
      <c r="I89" s="441"/>
      <c r="J89" s="442">
        <f t="shared" si="15"/>
        <v>611528.92000000004</v>
      </c>
      <c r="K89" s="443">
        <f t="shared" si="16"/>
        <v>214133.16</v>
      </c>
      <c r="L89" s="443">
        <f t="shared" si="17"/>
        <v>169092.41</v>
      </c>
      <c r="M89" s="450">
        <f t="shared" si="12"/>
        <v>0.17881467922736571</v>
      </c>
      <c r="N89" s="450">
        <f t="shared" si="13"/>
        <v>0.17427404939255853</v>
      </c>
      <c r="O89" s="450">
        <f t="shared" si="14"/>
        <v>-3.6881738360298622E-2</v>
      </c>
    </row>
    <row r="90" spans="1:15" x14ac:dyDescent="0.25">
      <c r="A90" s="448" t="s">
        <v>834</v>
      </c>
      <c r="B90" s="448">
        <v>60</v>
      </c>
      <c r="C90" s="448" t="s">
        <v>869</v>
      </c>
      <c r="D90" s="441">
        <v>459784.38</v>
      </c>
      <c r="E90" s="441">
        <v>408891.36</v>
      </c>
      <c r="F90" s="441">
        <v>558986.4</v>
      </c>
      <c r="G90" s="441">
        <v>158629.12</v>
      </c>
      <c r="H90" s="441"/>
      <c r="I90" s="441"/>
      <c r="J90" s="442">
        <f t="shared" si="15"/>
        <v>1586291.2600000002</v>
      </c>
      <c r="K90" s="443">
        <f t="shared" si="16"/>
        <v>459784.38</v>
      </c>
      <c r="L90" s="443">
        <f t="shared" si="17"/>
        <v>408891.36</v>
      </c>
      <c r="M90" s="450">
        <f t="shared" si="12"/>
        <v>7.8030816738312359E-2</v>
      </c>
      <c r="N90" s="450">
        <f t="shared" si="13"/>
        <v>0.30230036840686947</v>
      </c>
      <c r="O90" s="450">
        <f t="shared" si="14"/>
        <v>8.323213715951594E-2</v>
      </c>
    </row>
    <row r="91" spans="1:15" x14ac:dyDescent="0.25">
      <c r="A91" s="448" t="s">
        <v>835</v>
      </c>
      <c r="B91" s="448">
        <v>61</v>
      </c>
      <c r="C91" s="448" t="s">
        <v>869</v>
      </c>
      <c r="D91" s="441">
        <v>2066934.56</v>
      </c>
      <c r="E91" s="441">
        <v>1800415.89</v>
      </c>
      <c r="F91" s="441">
        <v>2212345.31</v>
      </c>
      <c r="G91" s="441">
        <v>675521.76</v>
      </c>
      <c r="H91" s="441"/>
      <c r="I91" s="441"/>
      <c r="J91" s="442">
        <f t="shared" si="15"/>
        <v>6755217.5199999996</v>
      </c>
      <c r="K91" s="443">
        <f t="shared" si="16"/>
        <v>2066934.56</v>
      </c>
      <c r="L91" s="443">
        <f t="shared" si="17"/>
        <v>1800415.89</v>
      </c>
      <c r="M91" s="450">
        <f t="shared" si="12"/>
        <v>-1.5938206580344394E-2</v>
      </c>
      <c r="N91" s="450">
        <f t="shared" si="13"/>
        <v>0.2818253205184682</v>
      </c>
      <c r="O91" s="450">
        <f t="shared" si="14"/>
        <v>-1.8047276067311602E-2</v>
      </c>
    </row>
    <row r="92" spans="1:15" x14ac:dyDescent="0.25">
      <c r="A92" s="448" t="s">
        <v>837</v>
      </c>
      <c r="B92" s="448">
        <v>62</v>
      </c>
      <c r="C92" s="448" t="s">
        <v>869</v>
      </c>
      <c r="D92" s="441">
        <v>324511.34999999998</v>
      </c>
      <c r="E92" s="441">
        <v>339422.96</v>
      </c>
      <c r="F92" s="441">
        <v>328031.31</v>
      </c>
      <c r="G92" s="441">
        <v>110218.39</v>
      </c>
      <c r="H92" s="441"/>
      <c r="I92" s="441"/>
      <c r="J92" s="442">
        <f t="shared" si="15"/>
        <v>1102184.01</v>
      </c>
      <c r="K92" s="443">
        <f t="shared" si="16"/>
        <v>324511.34999999998</v>
      </c>
      <c r="L92" s="443">
        <f t="shared" si="17"/>
        <v>339422.96</v>
      </c>
      <c r="M92" s="450">
        <f t="shared" si="12"/>
        <v>-2.6024963322643591E-2</v>
      </c>
      <c r="N92" s="450">
        <f t="shared" si="13"/>
        <v>0.3215967593555733</v>
      </c>
      <c r="O92" s="450">
        <f t="shared" si="14"/>
        <v>-3.2009739885415556E-2</v>
      </c>
    </row>
    <row r="93" spans="1:15" x14ac:dyDescent="0.25">
      <c r="A93" s="448" t="s">
        <v>838</v>
      </c>
      <c r="B93" s="448">
        <v>63</v>
      </c>
      <c r="C93" s="448" t="s">
        <v>870</v>
      </c>
      <c r="D93" s="441">
        <v>458833.14</v>
      </c>
      <c r="E93" s="441">
        <v>341975.47</v>
      </c>
      <c r="F93" s="441">
        <v>450476.77</v>
      </c>
      <c r="G93" s="441">
        <v>134587.28</v>
      </c>
      <c r="H93" s="441">
        <v>160000</v>
      </c>
      <c r="I93" s="441"/>
      <c r="J93" s="442">
        <f t="shared" si="15"/>
        <v>1545872.66</v>
      </c>
      <c r="K93" s="443">
        <f t="shared" si="16"/>
        <v>618833.14</v>
      </c>
      <c r="L93" s="443">
        <f t="shared" si="17"/>
        <v>341975.47</v>
      </c>
      <c r="M93" s="450">
        <f t="shared" si="12"/>
        <v>0.12813752827803837</v>
      </c>
      <c r="N93" s="450">
        <f t="shared" si="13"/>
        <v>0.23692238724625625</v>
      </c>
      <c r="O93" s="450">
        <f t="shared" si="14"/>
        <v>-2.8070113740000013E-2</v>
      </c>
    </row>
    <row r="94" spans="1:15" x14ac:dyDescent="0.25">
      <c r="A94" s="448" t="s">
        <v>839</v>
      </c>
      <c r="B94" s="448">
        <v>64</v>
      </c>
      <c r="C94" s="448" t="s">
        <v>869</v>
      </c>
      <c r="D94" s="441">
        <v>1356454.9</v>
      </c>
      <c r="E94" s="441">
        <v>1251208.97</v>
      </c>
      <c r="F94" s="441">
        <v>1389397.9</v>
      </c>
      <c r="G94" s="441">
        <v>444117.98</v>
      </c>
      <c r="H94" s="441"/>
      <c r="I94" s="441"/>
      <c r="J94" s="442">
        <f t="shared" si="15"/>
        <v>4441179.75</v>
      </c>
      <c r="K94" s="443">
        <f t="shared" si="16"/>
        <v>1356454.9</v>
      </c>
      <c r="L94" s="443">
        <f t="shared" si="17"/>
        <v>1251208.97</v>
      </c>
      <c r="M94" s="450">
        <f t="shared" si="12"/>
        <v>0.16345553270490454</v>
      </c>
      <c r="N94" s="450">
        <f t="shared" si="13"/>
        <v>0.25100511871590525</v>
      </c>
      <c r="O94" s="450">
        <f t="shared" si="14"/>
        <v>0.16372469488594144</v>
      </c>
    </row>
    <row r="95" spans="1:15" x14ac:dyDescent="0.25">
      <c r="A95" s="448" t="s">
        <v>841</v>
      </c>
      <c r="B95" s="448">
        <v>65</v>
      </c>
      <c r="C95" s="448" t="s">
        <v>871</v>
      </c>
      <c r="D95" s="441">
        <v>381728.26</v>
      </c>
      <c r="E95" s="441">
        <v>118407.45</v>
      </c>
      <c r="F95" s="441">
        <v>369709.36</v>
      </c>
      <c r="G95" s="441">
        <v>113871.67999999999</v>
      </c>
      <c r="H95" s="441">
        <v>240000</v>
      </c>
      <c r="I95" s="441"/>
      <c r="J95" s="442">
        <f t="shared" si="15"/>
        <v>1223716.75</v>
      </c>
      <c r="K95" s="443">
        <f t="shared" si="16"/>
        <v>621728.26</v>
      </c>
      <c r="L95" s="443">
        <f t="shared" si="17"/>
        <v>118407.45</v>
      </c>
      <c r="M95" s="450">
        <f t="shared" si="12"/>
        <v>0.24543930919781531</v>
      </c>
      <c r="N95" s="450">
        <f t="shared" si="13"/>
        <v>-0.16023067238950484</v>
      </c>
      <c r="O95" s="450">
        <f t="shared" si="14"/>
        <v>-4.1685023969061819E-2</v>
      </c>
    </row>
    <row r="96" spans="1:15" x14ac:dyDescent="0.25">
      <c r="A96" s="448" t="s">
        <v>842</v>
      </c>
      <c r="B96" s="448">
        <v>66</v>
      </c>
      <c r="C96" s="448" t="s">
        <v>871</v>
      </c>
      <c r="D96" s="441">
        <v>1190600.83</v>
      </c>
      <c r="E96" s="441">
        <v>1040899.22</v>
      </c>
      <c r="F96" s="441">
        <v>1799792.98</v>
      </c>
      <c r="G96" s="441">
        <v>525699.22</v>
      </c>
      <c r="H96" s="441">
        <v>300000</v>
      </c>
      <c r="I96" s="441">
        <v>400000</v>
      </c>
      <c r="J96" s="442">
        <f t="shared" si="15"/>
        <v>5256992.25</v>
      </c>
      <c r="K96" s="443">
        <f t="shared" si="16"/>
        <v>1490600.83</v>
      </c>
      <c r="L96" s="443">
        <f t="shared" si="17"/>
        <v>1440899.22</v>
      </c>
      <c r="M96" s="450">
        <f t="shared" si="12"/>
        <v>-0.15030817671393437</v>
      </c>
      <c r="N96" s="450">
        <f t="shared" si="13"/>
        <v>0.11260582385876639</v>
      </c>
      <c r="O96" s="450">
        <f t="shared" si="14"/>
        <v>-0.1009299890982216</v>
      </c>
    </row>
    <row r="97" spans="1:15" x14ac:dyDescent="0.25">
      <c r="A97" s="448" t="s">
        <v>844</v>
      </c>
      <c r="B97" s="448">
        <v>67</v>
      </c>
      <c r="C97" s="448" t="s">
        <v>871</v>
      </c>
      <c r="D97" s="441">
        <v>21140219.41</v>
      </c>
      <c r="E97" s="441">
        <v>12156696.93</v>
      </c>
      <c r="F97" s="441">
        <v>21879839.039999999</v>
      </c>
      <c r="G97" s="441">
        <v>4826559.41</v>
      </c>
      <c r="H97" s="441">
        <v>3000000</v>
      </c>
      <c r="I97" s="441"/>
      <c r="J97" s="442">
        <f t="shared" si="15"/>
        <v>63003314.789999992</v>
      </c>
      <c r="K97" s="443">
        <f t="shared" si="16"/>
        <v>24140219.41</v>
      </c>
      <c r="L97" s="443">
        <f t="shared" si="17"/>
        <v>12156696.93</v>
      </c>
      <c r="M97" s="450">
        <f t="shared" si="12"/>
        <v>-7.5148337282255007E-2</v>
      </c>
      <c r="N97" s="450">
        <f t="shared" si="13"/>
        <v>0.56515991868788285</v>
      </c>
      <c r="O97" s="450">
        <f t="shared" si="14"/>
        <v>-5.1157255459907791E-2</v>
      </c>
    </row>
    <row r="98" spans="1:15" x14ac:dyDescent="0.25">
      <c r="A98" s="448" t="s">
        <v>845</v>
      </c>
      <c r="B98" s="448">
        <v>68</v>
      </c>
      <c r="C98" s="448" t="s">
        <v>868</v>
      </c>
      <c r="D98" s="441">
        <v>573936.85</v>
      </c>
      <c r="E98" s="441">
        <v>395241.88</v>
      </c>
      <c r="F98" s="441">
        <v>625639.49</v>
      </c>
      <c r="G98" s="441">
        <v>159979.81</v>
      </c>
      <c r="H98" s="441">
        <v>175000</v>
      </c>
      <c r="I98" s="441"/>
      <c r="J98" s="442">
        <f t="shared" si="15"/>
        <v>1929798.03</v>
      </c>
      <c r="K98" s="443">
        <f t="shared" si="16"/>
        <v>748936.85</v>
      </c>
      <c r="L98" s="443">
        <f t="shared" si="17"/>
        <v>395241.88</v>
      </c>
      <c r="M98" s="450">
        <f t="shared" si="12"/>
        <v>0.20870457195468251</v>
      </c>
      <c r="N98" s="450">
        <f t="shared" si="13"/>
        <v>-9.6428853438046191E-2</v>
      </c>
      <c r="O98" s="450">
        <f t="shared" si="14"/>
        <v>-2.9202404961989448E-2</v>
      </c>
    </row>
    <row r="99" spans="1:15" x14ac:dyDescent="0.25">
      <c r="A99" s="448" t="s">
        <v>840</v>
      </c>
      <c r="B99" s="448">
        <v>69</v>
      </c>
      <c r="C99" s="448" t="s">
        <v>869</v>
      </c>
      <c r="D99" s="441">
        <v>797501.34</v>
      </c>
      <c r="E99" s="441">
        <v>734491.34</v>
      </c>
      <c r="F99" s="441">
        <v>827132.47</v>
      </c>
      <c r="G99" s="441">
        <v>262125.03</v>
      </c>
      <c r="H99" s="441"/>
      <c r="I99" s="441"/>
      <c r="J99" s="442">
        <f t="shared" si="15"/>
        <v>2621250.1799999997</v>
      </c>
      <c r="K99" s="443">
        <f t="shared" si="16"/>
        <v>797501.34</v>
      </c>
      <c r="L99" s="443">
        <f t="shared" si="17"/>
        <v>734491.34</v>
      </c>
      <c r="M99" s="450">
        <f t="shared" si="12"/>
        <v>-4.4651237073344396E-2</v>
      </c>
      <c r="N99" s="450">
        <f t="shared" si="13"/>
        <v>0.28055344132440174</v>
      </c>
      <c r="O99" s="450">
        <f t="shared" si="14"/>
        <v>-5.3661910620611986E-2</v>
      </c>
    </row>
    <row r="100" spans="1:15" x14ac:dyDescent="0.25">
      <c r="A100" s="448" t="s">
        <v>848</v>
      </c>
      <c r="B100" s="448">
        <v>70</v>
      </c>
      <c r="C100" s="448" t="s">
        <v>868</v>
      </c>
      <c r="D100" s="441">
        <v>859381.56</v>
      </c>
      <c r="E100" s="441">
        <v>323980.5</v>
      </c>
      <c r="F100" s="441">
        <v>971883.89</v>
      </c>
      <c r="G100" s="441">
        <v>289471.78999999998</v>
      </c>
      <c r="H100" s="441">
        <v>450000</v>
      </c>
      <c r="I100" s="441"/>
      <c r="J100" s="442">
        <f t="shared" si="15"/>
        <v>2894717.74</v>
      </c>
      <c r="K100" s="443">
        <f t="shared" si="16"/>
        <v>1309381.56</v>
      </c>
      <c r="L100" s="443">
        <f t="shared" si="17"/>
        <v>323980.5</v>
      </c>
      <c r="M100" s="450">
        <f t="shared" si="12"/>
        <v>0.31165086026986155</v>
      </c>
      <c r="N100" s="450">
        <f t="shared" si="13"/>
        <v>-0.24865757291260515</v>
      </c>
      <c r="O100" s="450">
        <f t="shared" si="14"/>
        <v>1.0358766058605751E-2</v>
      </c>
    </row>
    <row r="101" spans="1:15" x14ac:dyDescent="0.25">
      <c r="A101" s="448" t="s">
        <v>836</v>
      </c>
      <c r="B101" s="448">
        <v>71</v>
      </c>
      <c r="C101" s="448" t="s">
        <v>868</v>
      </c>
      <c r="D101" s="441">
        <v>436632.2</v>
      </c>
      <c r="E101" s="441">
        <v>364797.53</v>
      </c>
      <c r="F101" s="441">
        <v>484949.61</v>
      </c>
      <c r="G101" s="441">
        <v>165153.26999999999</v>
      </c>
      <c r="H101" s="441">
        <v>200000</v>
      </c>
      <c r="I101" s="441"/>
      <c r="J101" s="442">
        <f t="shared" si="15"/>
        <v>1651532.6099999999</v>
      </c>
      <c r="K101" s="443">
        <f t="shared" si="16"/>
        <v>636632.19999999995</v>
      </c>
      <c r="L101" s="443">
        <f t="shared" si="17"/>
        <v>364797.53</v>
      </c>
      <c r="M101" s="450">
        <f t="shared" si="12"/>
        <v>0.2146309802501567</v>
      </c>
      <c r="N101" s="450">
        <f t="shared" si="13"/>
        <v>2.1631055665966903E-2</v>
      </c>
      <c r="O101" s="450">
        <f t="shared" si="14"/>
        <v>-1.8254866505126754E-2</v>
      </c>
    </row>
    <row r="102" spans="1:15" x14ac:dyDescent="0.25">
      <c r="A102" s="448" t="s">
        <v>849</v>
      </c>
      <c r="B102" s="448">
        <v>72</v>
      </c>
      <c r="C102" s="448" t="s">
        <v>869</v>
      </c>
      <c r="D102" s="441">
        <v>681613.52</v>
      </c>
      <c r="E102" s="441">
        <v>604923.06000000006</v>
      </c>
      <c r="F102" s="441">
        <v>709821.27</v>
      </c>
      <c r="G102" s="441">
        <v>221817.53</v>
      </c>
      <c r="H102" s="441"/>
      <c r="I102" s="441"/>
      <c r="J102" s="442">
        <f t="shared" si="15"/>
        <v>2218175.38</v>
      </c>
      <c r="K102" s="443">
        <f t="shared" si="16"/>
        <v>681613.52</v>
      </c>
      <c r="L102" s="443">
        <f t="shared" si="17"/>
        <v>604923.06000000006</v>
      </c>
      <c r="M102" s="450">
        <f t="shared" si="12"/>
        <v>0.25505994928303166</v>
      </c>
      <c r="N102" s="450">
        <f t="shared" si="13"/>
        <v>0.34681664557387459</v>
      </c>
      <c r="O102" s="450">
        <f t="shared" si="14"/>
        <v>0.25250777698795024</v>
      </c>
    </row>
    <row r="103" spans="1:15" x14ac:dyDescent="0.25">
      <c r="A103" s="448" t="s">
        <v>850</v>
      </c>
      <c r="B103" s="448">
        <v>73</v>
      </c>
      <c r="C103" s="448" t="s">
        <v>872</v>
      </c>
      <c r="D103" s="441">
        <v>344404.44</v>
      </c>
      <c r="E103" s="441">
        <v>214236.46</v>
      </c>
      <c r="F103" s="441">
        <v>385586.71</v>
      </c>
      <c r="G103" s="441">
        <v>116580.85</v>
      </c>
      <c r="H103" s="441">
        <v>105000</v>
      </c>
      <c r="I103" s="441"/>
      <c r="J103" s="442">
        <f t="shared" si="15"/>
        <v>1165808.4600000002</v>
      </c>
      <c r="K103" s="443">
        <f t="shared" si="16"/>
        <v>449404.44</v>
      </c>
      <c r="L103" s="443">
        <f t="shared" si="17"/>
        <v>214236.46</v>
      </c>
      <c r="M103" s="450">
        <f t="shared" si="12"/>
        <v>0.24833581868409693</v>
      </c>
      <c r="N103" s="450">
        <f t="shared" si="13"/>
        <v>-7.8455473767701012E-2</v>
      </c>
      <c r="O103" s="450">
        <f t="shared" si="14"/>
        <v>-5.0572566826137866E-2</v>
      </c>
    </row>
    <row r="104" spans="1:15" x14ac:dyDescent="0.25">
      <c r="A104" s="448" t="s">
        <v>851</v>
      </c>
      <c r="B104" s="448">
        <v>74</v>
      </c>
      <c r="C104" s="448" t="s">
        <v>869</v>
      </c>
      <c r="D104" s="441">
        <v>725293.66</v>
      </c>
      <c r="E104" s="441">
        <v>693340.6</v>
      </c>
      <c r="F104" s="441">
        <v>741532.82</v>
      </c>
      <c r="G104" s="441">
        <v>240018.57</v>
      </c>
      <c r="H104" s="441"/>
      <c r="I104" s="441"/>
      <c r="J104" s="442">
        <f t="shared" si="15"/>
        <v>2400185.65</v>
      </c>
      <c r="K104" s="443">
        <f t="shared" si="16"/>
        <v>725293.66</v>
      </c>
      <c r="L104" s="443">
        <f t="shared" si="17"/>
        <v>693340.6</v>
      </c>
      <c r="M104" s="450">
        <f t="shared" si="12"/>
        <v>1.6074637676027361</v>
      </c>
      <c r="N104" s="450">
        <f t="shared" si="13"/>
        <v>4.1067364751075752E-2</v>
      </c>
      <c r="O104" s="450">
        <f t="shared" si="14"/>
        <v>0.84219453866037464</v>
      </c>
    </row>
    <row r="105" spans="1:15" x14ac:dyDescent="0.25">
      <c r="A105" s="448" t="s">
        <v>852</v>
      </c>
      <c r="B105" s="448">
        <v>75</v>
      </c>
      <c r="C105" s="448" t="s">
        <v>869</v>
      </c>
      <c r="D105" s="441">
        <v>501898.47</v>
      </c>
      <c r="E105" s="441">
        <v>361659.92</v>
      </c>
      <c r="F105" s="441">
        <v>557001.74</v>
      </c>
      <c r="G105" s="441">
        <v>157840.01999999999</v>
      </c>
      <c r="H105" s="441"/>
      <c r="I105" s="441"/>
      <c r="J105" s="442">
        <f t="shared" si="15"/>
        <v>1578400.15</v>
      </c>
      <c r="K105" s="443">
        <f t="shared" si="16"/>
        <v>501898.47</v>
      </c>
      <c r="L105" s="443">
        <f t="shared" si="17"/>
        <v>361659.92</v>
      </c>
      <c r="M105" s="450">
        <f t="shared" si="12"/>
        <v>0.11474479140627092</v>
      </c>
      <c r="N105" s="450">
        <f t="shared" si="13"/>
        <v>0.25744575043148865</v>
      </c>
      <c r="O105" s="450">
        <f t="shared" si="14"/>
        <v>0.11450108244328927</v>
      </c>
    </row>
    <row r="106" spans="1:15" x14ac:dyDescent="0.25">
      <c r="A106" s="448" t="s">
        <v>856</v>
      </c>
      <c r="B106" s="448">
        <v>76</v>
      </c>
      <c r="C106" s="448" t="s">
        <v>868</v>
      </c>
      <c r="D106" s="441">
        <v>524881.34</v>
      </c>
      <c r="E106" s="441">
        <v>528220.59</v>
      </c>
      <c r="F106" s="441">
        <v>534048.61</v>
      </c>
      <c r="G106" s="441">
        <v>187461.17</v>
      </c>
      <c r="H106" s="441">
        <v>100000</v>
      </c>
      <c r="I106" s="441"/>
      <c r="J106" s="442">
        <f t="shared" si="15"/>
        <v>1874611.71</v>
      </c>
      <c r="K106" s="443">
        <f t="shared" si="16"/>
        <v>624881.34</v>
      </c>
      <c r="L106" s="443">
        <f t="shared" si="17"/>
        <v>528220.59</v>
      </c>
      <c r="M106" s="450">
        <f t="shared" si="12"/>
        <v>5.851105142083135E-2</v>
      </c>
      <c r="N106" s="450">
        <f t="shared" si="13"/>
        <v>0.37592997336447165</v>
      </c>
      <c r="O106" s="450">
        <f t="shared" si="14"/>
        <v>7.0524613149824944E-2</v>
      </c>
    </row>
    <row r="107" spans="1:15" x14ac:dyDescent="0.25">
      <c r="A107" s="448" t="s">
        <v>853</v>
      </c>
      <c r="B107" s="448">
        <v>77</v>
      </c>
      <c r="C107" s="448" t="s">
        <v>868</v>
      </c>
      <c r="D107" s="441">
        <v>313718.3</v>
      </c>
      <c r="E107" s="441">
        <v>172126.98</v>
      </c>
      <c r="F107" s="441">
        <v>356636.43</v>
      </c>
      <c r="G107" s="441">
        <v>100275.74</v>
      </c>
      <c r="H107" s="441">
        <v>60000</v>
      </c>
      <c r="I107" s="441"/>
      <c r="J107" s="442">
        <f t="shared" si="15"/>
        <v>1002757.45</v>
      </c>
      <c r="K107" s="443">
        <f t="shared" si="16"/>
        <v>373718.3</v>
      </c>
      <c r="L107" s="443">
        <f t="shared" si="17"/>
        <v>172126.98</v>
      </c>
      <c r="M107" s="450">
        <f t="shared" si="12"/>
        <v>2.5284606798190223E-2</v>
      </c>
      <c r="N107" s="450">
        <f t="shared" si="13"/>
        <v>0.25007148111558641</v>
      </c>
      <c r="O107" s="450">
        <f t="shared" si="14"/>
        <v>-5.4858232085933767E-2</v>
      </c>
    </row>
    <row r="108" spans="1:15" x14ac:dyDescent="0.25">
      <c r="A108" s="448" t="s">
        <v>854</v>
      </c>
      <c r="B108" s="448">
        <v>78</v>
      </c>
      <c r="C108" s="448" t="s">
        <v>869</v>
      </c>
      <c r="D108" s="441">
        <v>2606333.63</v>
      </c>
      <c r="E108" s="441">
        <v>2635875.04</v>
      </c>
      <c r="F108" s="441">
        <v>2595472.7599999998</v>
      </c>
      <c r="G108" s="441">
        <v>870853.5</v>
      </c>
      <c r="H108" s="441"/>
      <c r="I108" s="441"/>
      <c r="J108" s="442">
        <f t="shared" si="15"/>
        <v>8708534.9299999997</v>
      </c>
      <c r="K108" s="443">
        <f t="shared" si="16"/>
        <v>2606333.63</v>
      </c>
      <c r="L108" s="443">
        <f t="shared" si="17"/>
        <v>2635875.04</v>
      </c>
      <c r="M108" s="450">
        <f t="shared" si="12"/>
        <v>0.28848808811766502</v>
      </c>
      <c r="N108" s="450">
        <f t="shared" si="13"/>
        <v>0.2635486556669413</v>
      </c>
      <c r="O108" s="450">
        <f t="shared" si="14"/>
        <v>0.29452580712785492</v>
      </c>
    </row>
    <row r="109" spans="1:15" x14ac:dyDescent="0.25">
      <c r="A109" s="448" t="s">
        <v>855</v>
      </c>
      <c r="B109" s="448">
        <v>79</v>
      </c>
      <c r="C109" s="448" t="s">
        <v>869</v>
      </c>
      <c r="D109" s="444">
        <v>157155.42000000001</v>
      </c>
      <c r="E109" s="444">
        <v>152865.84</v>
      </c>
      <c r="F109" s="444">
        <v>145398.6</v>
      </c>
      <c r="G109" s="444">
        <v>50602.21</v>
      </c>
      <c r="H109" s="441"/>
      <c r="I109" s="441"/>
      <c r="J109" s="442">
        <f t="shared" si="15"/>
        <v>506022.07</v>
      </c>
      <c r="K109" s="443">
        <f t="shared" si="16"/>
        <v>157155.42000000001</v>
      </c>
      <c r="L109" s="443">
        <f t="shared" si="17"/>
        <v>152865.84</v>
      </c>
      <c r="M109" s="450">
        <f t="shared" si="12"/>
        <v>-5.5259935379226022E-4</v>
      </c>
      <c r="N109" s="450">
        <f t="shared" si="13"/>
        <v>0.35027826894685332</v>
      </c>
      <c r="O109" s="450">
        <f t="shared" si="14"/>
        <v>-7.5416638567220584E-3</v>
      </c>
    </row>
    <row r="110" spans="1:15" x14ac:dyDescent="0.25">
      <c r="A110" s="448" t="s">
        <v>857</v>
      </c>
      <c r="B110" s="448">
        <v>80</v>
      </c>
      <c r="C110" s="448" t="s">
        <v>869</v>
      </c>
      <c r="D110" s="441">
        <v>139632.57</v>
      </c>
      <c r="E110" s="441">
        <v>109452.5</v>
      </c>
      <c r="F110" s="441">
        <v>317115.63</v>
      </c>
      <c r="G110" s="441">
        <v>62911.19</v>
      </c>
      <c r="H110" s="441"/>
      <c r="I110" s="441"/>
      <c r="J110" s="442">
        <f t="shared" si="15"/>
        <v>629111.8899999999</v>
      </c>
      <c r="K110" s="443">
        <f t="shared" si="16"/>
        <v>139632.57</v>
      </c>
      <c r="L110" s="443">
        <f t="shared" si="17"/>
        <v>109452.5</v>
      </c>
      <c r="M110" s="450">
        <f t="shared" si="12"/>
        <v>-5.6124445163076464E-2</v>
      </c>
      <c r="N110" s="450">
        <f t="shared" si="13"/>
        <v>0.29051621355981427</v>
      </c>
      <c r="O110" s="450">
        <f t="shared" si="14"/>
        <v>-2.9194399030846307E-2</v>
      </c>
    </row>
    <row r="111" spans="1:15" x14ac:dyDescent="0.25">
      <c r="A111" s="448" t="s">
        <v>858</v>
      </c>
      <c r="B111" s="448">
        <v>81</v>
      </c>
      <c r="C111" s="448" t="s">
        <v>869</v>
      </c>
      <c r="D111" s="441">
        <v>332341.61</v>
      </c>
      <c r="E111" s="441">
        <v>305236.73</v>
      </c>
      <c r="F111" s="441">
        <v>344642.13</v>
      </c>
      <c r="G111" s="441">
        <v>109135.61</v>
      </c>
      <c r="H111" s="441"/>
      <c r="I111" s="441"/>
      <c r="J111" s="442">
        <f t="shared" si="15"/>
        <v>1091356.08</v>
      </c>
      <c r="K111" s="443">
        <f t="shared" si="16"/>
        <v>332341.61</v>
      </c>
      <c r="L111" s="443">
        <f t="shared" si="17"/>
        <v>305236.73</v>
      </c>
      <c r="M111" s="450">
        <f t="shared" si="12"/>
        <v>5.4230330098364865E-2</v>
      </c>
      <c r="N111" s="450">
        <f t="shared" si="13"/>
        <v>0.28184797894494684</v>
      </c>
      <c r="O111" s="450">
        <f t="shared" si="14"/>
        <v>4.9779285452090649E-2</v>
      </c>
    </row>
    <row r="112" spans="1:15" x14ac:dyDescent="0.25">
      <c r="A112" s="448" t="s">
        <v>859</v>
      </c>
      <c r="B112" s="448">
        <v>82</v>
      </c>
      <c r="C112" s="448" t="s">
        <v>869</v>
      </c>
      <c r="D112" s="441">
        <v>1223213.5</v>
      </c>
      <c r="E112" s="441">
        <v>1478174.42</v>
      </c>
      <c r="F112" s="441">
        <v>1288309.2</v>
      </c>
      <c r="G112" s="441">
        <v>443299.7</v>
      </c>
      <c r="H112" s="441"/>
      <c r="I112" s="441"/>
      <c r="J112" s="442">
        <f t="shared" si="15"/>
        <v>4432996.82</v>
      </c>
      <c r="K112" s="443">
        <f t="shared" si="16"/>
        <v>1223213.5</v>
      </c>
      <c r="L112" s="443">
        <f t="shared" si="17"/>
        <v>1478174.42</v>
      </c>
      <c r="M112" s="450">
        <f t="shared" si="12"/>
        <v>0.1244917285913989</v>
      </c>
      <c r="N112" s="450">
        <f t="shared" si="13"/>
        <v>0.67251561677100313</v>
      </c>
      <c r="O112" s="450">
        <f t="shared" si="14"/>
        <v>0.12433582689509559</v>
      </c>
    </row>
    <row r="113" spans="1:15" x14ac:dyDescent="0.25">
      <c r="A113" s="448" t="s">
        <v>860</v>
      </c>
      <c r="B113" s="448">
        <v>83</v>
      </c>
      <c r="C113" s="448" t="s">
        <v>868</v>
      </c>
      <c r="D113" s="441">
        <v>542361.86</v>
      </c>
      <c r="E113" s="441">
        <v>265796.2</v>
      </c>
      <c r="F113" s="441">
        <v>527922.02</v>
      </c>
      <c r="G113" s="441">
        <v>159564.46</v>
      </c>
      <c r="H113" s="441">
        <v>100000</v>
      </c>
      <c r="I113" s="441"/>
      <c r="J113" s="442">
        <f t="shared" si="15"/>
        <v>1595644.54</v>
      </c>
      <c r="K113" s="443">
        <f t="shared" si="16"/>
        <v>642361.86</v>
      </c>
      <c r="L113" s="443">
        <f t="shared" si="17"/>
        <v>265796.2</v>
      </c>
      <c r="M113" s="450">
        <f t="shared" si="12"/>
        <v>0.15358208594714773</v>
      </c>
      <c r="N113" s="450">
        <f t="shared" si="13"/>
        <v>-4.8465652197696274E-2</v>
      </c>
      <c r="O113" s="450">
        <f t="shared" si="14"/>
        <v>-3.2410140695883438E-2</v>
      </c>
    </row>
    <row r="116" spans="1:15" x14ac:dyDescent="0.25">
      <c r="A116" s="610" t="s">
        <v>873</v>
      </c>
      <c r="B116" s="611"/>
      <c r="C116" s="611"/>
      <c r="D116" s="611"/>
      <c r="E116" s="611"/>
      <c r="F116" s="611"/>
      <c r="G116" s="611"/>
      <c r="H116" s="611"/>
      <c r="I116" s="611"/>
      <c r="J116" s="611"/>
      <c r="K116" s="611"/>
      <c r="L116" s="612"/>
      <c r="M116" s="613" t="s">
        <v>813</v>
      </c>
      <c r="N116" s="613"/>
      <c r="O116" s="613"/>
    </row>
    <row r="117" spans="1:15" ht="45" x14ac:dyDescent="0.25">
      <c r="A117" s="454" t="s">
        <v>809</v>
      </c>
      <c r="B117" s="454" t="s">
        <v>810</v>
      </c>
      <c r="C117" s="454" t="s">
        <v>811</v>
      </c>
      <c r="D117" s="454" t="s">
        <v>814</v>
      </c>
      <c r="E117" s="454" t="s">
        <v>815</v>
      </c>
      <c r="F117" s="454" t="s">
        <v>816</v>
      </c>
      <c r="G117" s="454" t="s">
        <v>817</v>
      </c>
      <c r="H117" s="454" t="s">
        <v>818</v>
      </c>
      <c r="I117" s="454" t="s">
        <v>819</v>
      </c>
      <c r="J117" s="455" t="s">
        <v>820</v>
      </c>
      <c r="K117" s="456" t="s">
        <v>821</v>
      </c>
      <c r="L117" s="456" t="s">
        <v>822</v>
      </c>
      <c r="M117" s="457" t="s">
        <v>814</v>
      </c>
      <c r="N117" s="457" t="s">
        <v>249</v>
      </c>
      <c r="O117" s="457" t="s">
        <v>816</v>
      </c>
    </row>
    <row r="118" spans="1:15" x14ac:dyDescent="0.25">
      <c r="A118" s="448" t="s">
        <v>825</v>
      </c>
      <c r="B118" s="448">
        <v>51</v>
      </c>
      <c r="C118" s="448" t="s">
        <v>874</v>
      </c>
      <c r="D118" s="441">
        <v>1056107.02</v>
      </c>
      <c r="E118" s="441">
        <v>795515.06</v>
      </c>
      <c r="F118" s="441">
        <v>1246341.8600000001</v>
      </c>
      <c r="G118" s="441">
        <v>344218.21</v>
      </c>
      <c r="H118" s="441"/>
      <c r="I118" s="441"/>
      <c r="J118" s="442">
        <f>SUM(D118:I118)</f>
        <v>3442182.1500000004</v>
      </c>
      <c r="K118" s="443">
        <f>+D118+H118</f>
        <v>1056107.02</v>
      </c>
      <c r="L118" s="443">
        <f>+E118+I118</f>
        <v>795515.06</v>
      </c>
      <c r="M118" s="450">
        <f t="shared" ref="M118:M150" si="18">K118/K155-1</f>
        <v>-0.18266836612112081</v>
      </c>
      <c r="N118" s="450">
        <f t="shared" ref="N118:N150" si="19">L118/L155-1</f>
        <v>3.4608427062710057E-4</v>
      </c>
      <c r="O118" s="450">
        <f t="shared" ref="O118:O150" si="20">F118/F155-1</f>
        <v>-0.16822006346662177</v>
      </c>
    </row>
    <row r="119" spans="1:15" x14ac:dyDescent="0.25">
      <c r="A119" s="449" t="s">
        <v>823</v>
      </c>
      <c r="B119" s="449">
        <v>52</v>
      </c>
      <c r="C119" s="449" t="s">
        <v>874</v>
      </c>
      <c r="D119" s="445">
        <v>534589.4</v>
      </c>
      <c r="E119" s="445">
        <v>356979.97</v>
      </c>
      <c r="F119" s="445">
        <v>612678.53</v>
      </c>
      <c r="G119" s="445">
        <v>167138.66</v>
      </c>
      <c r="H119" s="445"/>
      <c r="I119" s="445"/>
      <c r="J119" s="442">
        <f t="shared" ref="J119:J150" si="21">SUM(D119:I119)</f>
        <v>1671386.5599999998</v>
      </c>
      <c r="K119" s="443">
        <f t="shared" ref="K119:K150" si="22">+D119+H119</f>
        <v>534589.4</v>
      </c>
      <c r="L119" s="443">
        <f t="shared" ref="L119:L150" si="23">+E119+I119</f>
        <v>356979.97</v>
      </c>
      <c r="M119" s="450">
        <f t="shared" si="18"/>
        <v>-0.19924385311606219</v>
      </c>
      <c r="N119" s="450">
        <f t="shared" si="19"/>
        <v>0.18086630566517492</v>
      </c>
      <c r="O119" s="450">
        <f t="shared" si="20"/>
        <v>-0.19273019834287664</v>
      </c>
    </row>
    <row r="120" spans="1:15" x14ac:dyDescent="0.25">
      <c r="A120" s="448" t="s">
        <v>827</v>
      </c>
      <c r="B120" s="448">
        <v>53</v>
      </c>
      <c r="C120" s="448" t="s">
        <v>874</v>
      </c>
      <c r="D120" s="441">
        <v>350273.03</v>
      </c>
      <c r="E120" s="441">
        <v>229027.55</v>
      </c>
      <c r="F120" s="441">
        <v>428671.19</v>
      </c>
      <c r="G120" s="441">
        <v>111996.85</v>
      </c>
      <c r="H120" s="441"/>
      <c r="I120" s="441"/>
      <c r="J120" s="442">
        <f t="shared" si="21"/>
        <v>1119968.6200000001</v>
      </c>
      <c r="K120" s="443">
        <f t="shared" si="22"/>
        <v>350273.03</v>
      </c>
      <c r="L120" s="443">
        <f t="shared" si="23"/>
        <v>229027.55</v>
      </c>
      <c r="M120" s="450">
        <f t="shared" si="18"/>
        <v>-0.21038108932832966</v>
      </c>
      <c r="N120" s="450">
        <f t="shared" si="19"/>
        <v>-8.0227264969107037E-2</v>
      </c>
      <c r="O120" s="450">
        <f t="shared" si="20"/>
        <v>-0.20246805006612123</v>
      </c>
    </row>
    <row r="121" spans="1:15" x14ac:dyDescent="0.25">
      <c r="A121" s="448" t="s">
        <v>829</v>
      </c>
      <c r="B121" s="448">
        <v>54</v>
      </c>
      <c r="C121" s="448" t="s">
        <v>875</v>
      </c>
      <c r="D121" s="441">
        <v>271884.62</v>
      </c>
      <c r="E121" s="441">
        <v>180792.22</v>
      </c>
      <c r="F121" s="441">
        <v>307488.21999999997</v>
      </c>
      <c r="G121" s="441">
        <v>90018.35</v>
      </c>
      <c r="H121" s="441">
        <v>50000</v>
      </c>
      <c r="I121" s="441"/>
      <c r="J121" s="442">
        <f t="shared" si="21"/>
        <v>900183.40999999992</v>
      </c>
      <c r="K121" s="443">
        <f t="shared" si="22"/>
        <v>321884.62</v>
      </c>
      <c r="L121" s="443">
        <f t="shared" si="23"/>
        <v>180792.22</v>
      </c>
      <c r="M121" s="450">
        <f t="shared" si="18"/>
        <v>-4.9674940233536691E-2</v>
      </c>
      <c r="N121" s="450">
        <f t="shared" si="19"/>
        <v>-0.23226890565032354</v>
      </c>
      <c r="O121" s="450">
        <f t="shared" si="20"/>
        <v>-0.19340129238064763</v>
      </c>
    </row>
    <row r="122" spans="1:15" x14ac:dyDescent="0.25">
      <c r="A122" s="448" t="s">
        <v>830</v>
      </c>
      <c r="B122" s="448">
        <v>55</v>
      </c>
      <c r="C122" s="448" t="s">
        <v>875</v>
      </c>
      <c r="D122" s="441">
        <v>329671.21000000002</v>
      </c>
      <c r="E122" s="441">
        <v>162267.49</v>
      </c>
      <c r="F122" s="441">
        <v>363635.6</v>
      </c>
      <c r="G122" s="441">
        <v>101730.48</v>
      </c>
      <c r="H122" s="441">
        <v>60000</v>
      </c>
      <c r="I122" s="441"/>
      <c r="J122" s="442">
        <f t="shared" si="21"/>
        <v>1017304.78</v>
      </c>
      <c r="K122" s="443">
        <f t="shared" si="22"/>
        <v>389671.21</v>
      </c>
      <c r="L122" s="443">
        <f t="shared" si="23"/>
        <v>162267.49</v>
      </c>
      <c r="M122" s="450">
        <f t="shared" si="18"/>
        <v>0.27337373878649007</v>
      </c>
      <c r="N122" s="450">
        <f t="shared" si="19"/>
        <v>-0.52828487139059455</v>
      </c>
      <c r="O122" s="450">
        <f t="shared" si="20"/>
        <v>-0.18538353746931602</v>
      </c>
    </row>
    <row r="123" spans="1:15" x14ac:dyDescent="0.25">
      <c r="A123" s="448" t="s">
        <v>831</v>
      </c>
      <c r="B123" s="448">
        <v>56</v>
      </c>
      <c r="C123" s="448" t="s">
        <v>875</v>
      </c>
      <c r="D123" s="441">
        <v>484079.01</v>
      </c>
      <c r="E123" s="441">
        <v>284446.45</v>
      </c>
      <c r="F123" s="441">
        <v>485295.5</v>
      </c>
      <c r="G123" s="441">
        <v>144869</v>
      </c>
      <c r="H123" s="441">
        <v>50000</v>
      </c>
      <c r="I123" s="441"/>
      <c r="J123" s="442">
        <f t="shared" si="21"/>
        <v>1448689.96</v>
      </c>
      <c r="K123" s="443">
        <f t="shared" si="22"/>
        <v>534079.01</v>
      </c>
      <c r="L123" s="443">
        <f t="shared" si="23"/>
        <v>284446.45</v>
      </c>
      <c r="M123" s="450">
        <f t="shared" si="18"/>
        <v>-0.14343204679286969</v>
      </c>
      <c r="N123" s="450">
        <f t="shared" si="19"/>
        <v>-0.15037032010096874</v>
      </c>
      <c r="O123" s="450">
        <f t="shared" si="20"/>
        <v>-0.19717093848312006</v>
      </c>
    </row>
    <row r="124" spans="1:15" x14ac:dyDescent="0.25">
      <c r="A124" s="448" t="s">
        <v>832</v>
      </c>
      <c r="B124" s="448">
        <v>57</v>
      </c>
      <c r="C124" s="448" t="s">
        <v>874</v>
      </c>
      <c r="D124" s="441">
        <v>317149.37</v>
      </c>
      <c r="E124" s="441">
        <v>267823.21999999997</v>
      </c>
      <c r="F124" s="441">
        <v>397844.32</v>
      </c>
      <c r="G124" s="441">
        <v>109201.9</v>
      </c>
      <c r="H124" s="441"/>
      <c r="I124" s="441"/>
      <c r="J124" s="442">
        <f t="shared" si="21"/>
        <v>1092018.8099999998</v>
      </c>
      <c r="K124" s="443">
        <f t="shared" si="22"/>
        <v>317149.37</v>
      </c>
      <c r="L124" s="443">
        <f t="shared" si="23"/>
        <v>267823.21999999997</v>
      </c>
      <c r="M124" s="450">
        <f t="shared" si="18"/>
        <v>-0.22243553630871638</v>
      </c>
      <c r="N124" s="450">
        <f t="shared" si="19"/>
        <v>-3.0234296516619796E-2</v>
      </c>
      <c r="O124" s="450">
        <f t="shared" si="20"/>
        <v>-0.21186414471478376</v>
      </c>
    </row>
    <row r="125" spans="1:15" x14ac:dyDescent="0.25">
      <c r="A125" s="448" t="s">
        <v>847</v>
      </c>
      <c r="B125" s="448">
        <v>58</v>
      </c>
      <c r="C125" s="448" t="s">
        <v>875</v>
      </c>
      <c r="D125" s="441">
        <v>449390.14</v>
      </c>
      <c r="E125" s="441">
        <v>215927.55</v>
      </c>
      <c r="F125" s="441">
        <v>442111.88</v>
      </c>
      <c r="G125" s="441">
        <v>128985.86</v>
      </c>
      <c r="H125" s="441">
        <v>53443.15</v>
      </c>
      <c r="I125" s="441"/>
      <c r="J125" s="442">
        <f t="shared" si="21"/>
        <v>1289858.5799999998</v>
      </c>
      <c r="K125" s="443">
        <f t="shared" si="22"/>
        <v>502833.29000000004</v>
      </c>
      <c r="L125" s="443">
        <f t="shared" si="23"/>
        <v>215927.55</v>
      </c>
      <c r="M125" s="450">
        <f t="shared" si="18"/>
        <v>-0.22044845679167357</v>
      </c>
      <c r="N125" s="450">
        <f t="shared" si="19"/>
        <v>5.5261731630207978E-2</v>
      </c>
      <c r="O125" s="450">
        <f t="shared" si="20"/>
        <v>-0.18762211180639632</v>
      </c>
    </row>
    <row r="126" spans="1:15" x14ac:dyDescent="0.25">
      <c r="A126" s="448" t="s">
        <v>833</v>
      </c>
      <c r="B126" s="448">
        <v>59</v>
      </c>
      <c r="C126" s="448" t="s">
        <v>874</v>
      </c>
      <c r="D126" s="441">
        <v>181651.25</v>
      </c>
      <c r="E126" s="441">
        <v>143997.4</v>
      </c>
      <c r="F126" s="441">
        <v>190164.03</v>
      </c>
      <c r="G126" s="441">
        <v>57312.52</v>
      </c>
      <c r="H126" s="441"/>
      <c r="I126" s="441"/>
      <c r="J126" s="442">
        <f t="shared" si="21"/>
        <v>573125.20000000007</v>
      </c>
      <c r="K126" s="443">
        <f t="shared" si="22"/>
        <v>181651.25</v>
      </c>
      <c r="L126" s="443">
        <f t="shared" si="23"/>
        <v>143997.4</v>
      </c>
      <c r="M126" s="450">
        <f t="shared" si="18"/>
        <v>-0.21986427063072245</v>
      </c>
      <c r="N126" s="450">
        <f t="shared" si="19"/>
        <v>-2.3112424083779892E-2</v>
      </c>
      <c r="O126" s="450">
        <f t="shared" si="20"/>
        <v>-0.20969107829706668</v>
      </c>
    </row>
    <row r="127" spans="1:15" x14ac:dyDescent="0.25">
      <c r="A127" s="448" t="s">
        <v>834</v>
      </c>
      <c r="B127" s="448">
        <v>60</v>
      </c>
      <c r="C127" s="448" t="s">
        <v>874</v>
      </c>
      <c r="D127" s="441">
        <v>426503.93</v>
      </c>
      <c r="E127" s="441">
        <v>313976.23</v>
      </c>
      <c r="F127" s="441">
        <v>516035.65</v>
      </c>
      <c r="G127" s="441">
        <v>139612.88</v>
      </c>
      <c r="H127" s="441"/>
      <c r="I127" s="441"/>
      <c r="J127" s="442">
        <f t="shared" si="21"/>
        <v>1396128.69</v>
      </c>
      <c r="K127" s="443">
        <f t="shared" si="22"/>
        <v>426503.93</v>
      </c>
      <c r="L127" s="443">
        <f t="shared" si="23"/>
        <v>313976.23</v>
      </c>
      <c r="M127" s="450">
        <f t="shared" si="18"/>
        <v>-0.22750630011257655</v>
      </c>
      <c r="N127" s="450">
        <f t="shared" si="19"/>
        <v>-5.8261494091268351E-2</v>
      </c>
      <c r="O127" s="450">
        <f t="shared" si="20"/>
        <v>-0.21776077875811817</v>
      </c>
    </row>
    <row r="128" spans="1:15" x14ac:dyDescent="0.25">
      <c r="A128" s="448" t="s">
        <v>835</v>
      </c>
      <c r="B128" s="448">
        <v>61</v>
      </c>
      <c r="C128" s="448" t="s">
        <v>874</v>
      </c>
      <c r="D128" s="441">
        <v>2100411.35</v>
      </c>
      <c r="E128" s="441">
        <v>1404571.95</v>
      </c>
      <c r="F128" s="441">
        <v>2253005.9300000002</v>
      </c>
      <c r="G128" s="441">
        <v>639776.57999999996</v>
      </c>
      <c r="H128" s="441"/>
      <c r="I128" s="441"/>
      <c r="J128" s="442">
        <f t="shared" si="21"/>
        <v>6397765.8100000005</v>
      </c>
      <c r="K128" s="443">
        <f t="shared" si="22"/>
        <v>2100411.35</v>
      </c>
      <c r="L128" s="443">
        <f t="shared" si="23"/>
        <v>1404571.95</v>
      </c>
      <c r="M128" s="450">
        <f t="shared" si="18"/>
        <v>-0.18353226994881711</v>
      </c>
      <c r="N128" s="450">
        <f t="shared" si="19"/>
        <v>-6.7247598093016503E-2</v>
      </c>
      <c r="O128" s="450">
        <f t="shared" si="20"/>
        <v>-0.17563395457255959</v>
      </c>
    </row>
    <row r="129" spans="1:15" x14ac:dyDescent="0.25">
      <c r="A129" s="448" t="s">
        <v>837</v>
      </c>
      <c r="B129" s="448">
        <v>62</v>
      </c>
      <c r="C129" s="448" t="s">
        <v>874</v>
      </c>
      <c r="D129" s="441">
        <v>333182.40999999997</v>
      </c>
      <c r="E129" s="441">
        <v>256827.93</v>
      </c>
      <c r="F129" s="441">
        <v>338878.73</v>
      </c>
      <c r="G129" s="441">
        <v>103209.91</v>
      </c>
      <c r="H129" s="441"/>
      <c r="I129" s="441"/>
      <c r="J129" s="442">
        <f t="shared" si="21"/>
        <v>1032098.98</v>
      </c>
      <c r="K129" s="443">
        <f t="shared" si="22"/>
        <v>333182.40999999997</v>
      </c>
      <c r="L129" s="443">
        <f t="shared" si="23"/>
        <v>256827.93</v>
      </c>
      <c r="M129" s="450">
        <f t="shared" si="18"/>
        <v>-0.21808092754578789</v>
      </c>
      <c r="N129" s="450">
        <f t="shared" si="19"/>
        <v>-9.320936739484309E-3</v>
      </c>
      <c r="O129" s="450">
        <f t="shared" si="20"/>
        <v>-0.21718294947480055</v>
      </c>
    </row>
    <row r="130" spans="1:15" x14ac:dyDescent="0.25">
      <c r="A130" s="448" t="s">
        <v>838</v>
      </c>
      <c r="B130" s="448">
        <v>63</v>
      </c>
      <c r="C130" s="448" t="s">
        <v>875</v>
      </c>
      <c r="D130" s="441">
        <v>448544.06</v>
      </c>
      <c r="E130" s="441">
        <v>276472.86</v>
      </c>
      <c r="F130" s="441">
        <v>463486.9</v>
      </c>
      <c r="G130" s="441">
        <v>143167.09</v>
      </c>
      <c r="H130" s="441">
        <v>100000</v>
      </c>
      <c r="I130" s="441"/>
      <c r="J130" s="442">
        <f t="shared" si="21"/>
        <v>1431670.91</v>
      </c>
      <c r="K130" s="443">
        <f t="shared" si="22"/>
        <v>548544.06000000006</v>
      </c>
      <c r="L130" s="443">
        <f t="shared" si="23"/>
        <v>276472.86</v>
      </c>
      <c r="M130" s="450">
        <f t="shared" si="18"/>
        <v>-0.16064790145472729</v>
      </c>
      <c r="N130" s="450">
        <f t="shared" si="19"/>
        <v>-0.15741661064638679</v>
      </c>
      <c r="O130" s="450">
        <f t="shared" si="20"/>
        <v>-0.22301513984798427</v>
      </c>
    </row>
    <row r="131" spans="1:15" x14ac:dyDescent="0.25">
      <c r="A131" s="448" t="s">
        <v>839</v>
      </c>
      <c r="B131" s="448">
        <v>64</v>
      </c>
      <c r="C131" s="448" t="s">
        <v>874</v>
      </c>
      <c r="D131" s="441">
        <v>1165884.6100000001</v>
      </c>
      <c r="E131" s="441">
        <v>1000162.95</v>
      </c>
      <c r="F131" s="441">
        <v>1193923.19</v>
      </c>
      <c r="G131" s="441">
        <v>373330.09</v>
      </c>
      <c r="H131" s="441"/>
      <c r="I131" s="441"/>
      <c r="J131" s="442">
        <f t="shared" si="21"/>
        <v>3733300.84</v>
      </c>
      <c r="K131" s="443">
        <f t="shared" si="22"/>
        <v>1165884.6100000001</v>
      </c>
      <c r="L131" s="443">
        <f t="shared" si="23"/>
        <v>1000162.95</v>
      </c>
      <c r="M131" s="450">
        <f t="shared" si="18"/>
        <v>-0.21689562042003152</v>
      </c>
      <c r="N131" s="450">
        <f t="shared" si="19"/>
        <v>-3.9428382819506669E-2</v>
      </c>
      <c r="O131" s="450">
        <f t="shared" si="20"/>
        <v>-0.21563158018384987</v>
      </c>
    </row>
    <row r="132" spans="1:15" x14ac:dyDescent="0.25">
      <c r="A132" s="448" t="s">
        <v>841</v>
      </c>
      <c r="B132" s="448">
        <v>65</v>
      </c>
      <c r="C132" s="448" t="s">
        <v>875</v>
      </c>
      <c r="D132" s="441">
        <v>387203.98</v>
      </c>
      <c r="E132" s="441">
        <v>140999.97</v>
      </c>
      <c r="F132" s="441">
        <v>385791.07</v>
      </c>
      <c r="G132" s="441">
        <v>113999.44</v>
      </c>
      <c r="H132" s="441">
        <v>112000</v>
      </c>
      <c r="I132" s="441"/>
      <c r="J132" s="442">
        <f t="shared" si="21"/>
        <v>1139994.46</v>
      </c>
      <c r="K132" s="443">
        <f t="shared" si="22"/>
        <v>499203.98</v>
      </c>
      <c r="L132" s="443">
        <f t="shared" si="23"/>
        <v>140999.97</v>
      </c>
      <c r="M132" s="450">
        <f t="shared" si="18"/>
        <v>-0.29013573543114757</v>
      </c>
      <c r="N132" s="450">
        <f t="shared" si="19"/>
        <v>0.39784446389530559</v>
      </c>
      <c r="O132" s="450">
        <f t="shared" si="20"/>
        <v>-0.20236915077846274</v>
      </c>
    </row>
    <row r="133" spans="1:15" x14ac:dyDescent="0.25">
      <c r="A133" s="448" t="s">
        <v>842</v>
      </c>
      <c r="B133" s="448">
        <v>66</v>
      </c>
      <c r="C133" s="448" t="s">
        <v>875</v>
      </c>
      <c r="D133" s="441">
        <v>1754284.07</v>
      </c>
      <c r="E133" s="441">
        <v>1145067.1200000001</v>
      </c>
      <c r="F133" s="441">
        <v>2001838.52</v>
      </c>
      <c r="G133" s="441">
        <v>283465.52</v>
      </c>
      <c r="H133" s="441"/>
      <c r="I133" s="441">
        <v>150000</v>
      </c>
      <c r="J133" s="442">
        <f t="shared" si="21"/>
        <v>5334655.2300000004</v>
      </c>
      <c r="K133" s="443">
        <f t="shared" si="22"/>
        <v>1754284.07</v>
      </c>
      <c r="L133" s="443">
        <f t="shared" si="23"/>
        <v>1295067.1200000001</v>
      </c>
      <c r="M133" s="450">
        <f t="shared" si="18"/>
        <v>-0.14654691243575479</v>
      </c>
      <c r="N133" s="450">
        <f t="shared" si="19"/>
        <v>7.9458542650959973E-2</v>
      </c>
      <c r="O133" s="450">
        <f t="shared" si="20"/>
        <v>-9.7602642591275379E-2</v>
      </c>
    </row>
    <row r="134" spans="1:15" x14ac:dyDescent="0.25">
      <c r="A134" s="448" t="s">
        <v>844</v>
      </c>
      <c r="B134" s="448">
        <v>67</v>
      </c>
      <c r="C134" s="448" t="s">
        <v>876</v>
      </c>
      <c r="D134" s="441">
        <v>22101720.289999999</v>
      </c>
      <c r="E134" s="441">
        <v>7767063.79</v>
      </c>
      <c r="F134" s="441">
        <v>23059499.760000002</v>
      </c>
      <c r="G134" s="441">
        <v>4599553.1500000004</v>
      </c>
      <c r="H134" s="441">
        <v>4000000</v>
      </c>
      <c r="I134" s="441"/>
      <c r="J134" s="442">
        <f t="shared" si="21"/>
        <v>61527836.990000002</v>
      </c>
      <c r="K134" s="443">
        <f t="shared" si="22"/>
        <v>26101720.289999999</v>
      </c>
      <c r="L134" s="443">
        <f t="shared" si="23"/>
        <v>7767063.79</v>
      </c>
      <c r="M134" s="450">
        <f t="shared" si="18"/>
        <v>0.20346589248760094</v>
      </c>
      <c r="N134" s="450">
        <f t="shared" si="19"/>
        <v>-0.31926418624781705</v>
      </c>
      <c r="O134" s="450">
        <f t="shared" si="20"/>
        <v>4.912960595461402E-2</v>
      </c>
    </row>
    <row r="135" spans="1:15" x14ac:dyDescent="0.25">
      <c r="A135" s="448" t="s">
        <v>845</v>
      </c>
      <c r="B135" s="448">
        <v>68</v>
      </c>
      <c r="C135" s="448" t="s">
        <v>874</v>
      </c>
      <c r="D135" s="441">
        <v>619619.43999999994</v>
      </c>
      <c r="E135" s="441">
        <v>437421.98</v>
      </c>
      <c r="F135" s="441">
        <v>644459.25</v>
      </c>
      <c r="G135" s="441">
        <v>189055.63</v>
      </c>
      <c r="H135" s="441"/>
      <c r="I135" s="441"/>
      <c r="J135" s="442">
        <f t="shared" si="21"/>
        <v>1890556.2999999998</v>
      </c>
      <c r="K135" s="443">
        <f t="shared" si="22"/>
        <v>619619.43999999994</v>
      </c>
      <c r="L135" s="443">
        <f t="shared" si="23"/>
        <v>437421.98</v>
      </c>
      <c r="M135" s="450">
        <f t="shared" si="18"/>
        <v>-0.27129771994610785</v>
      </c>
      <c r="N135" s="450">
        <f t="shared" si="19"/>
        <v>0.25211664778328791</v>
      </c>
      <c r="O135" s="450">
        <f t="shared" si="20"/>
        <v>-0.1343795918475349</v>
      </c>
    </row>
    <row r="136" spans="1:15" x14ac:dyDescent="0.25">
      <c r="A136" s="448" t="s">
        <v>840</v>
      </c>
      <c r="B136" s="448">
        <v>69</v>
      </c>
      <c r="C136" s="448" t="s">
        <v>874</v>
      </c>
      <c r="D136" s="441">
        <v>834775.08</v>
      </c>
      <c r="E136" s="441">
        <v>573573.36</v>
      </c>
      <c r="F136" s="441">
        <v>874034.85</v>
      </c>
      <c r="G136" s="441">
        <v>253598.13</v>
      </c>
      <c r="H136" s="441"/>
      <c r="I136" s="441"/>
      <c r="J136" s="442">
        <f t="shared" si="21"/>
        <v>2535981.42</v>
      </c>
      <c r="K136" s="443">
        <f t="shared" si="22"/>
        <v>834775.08</v>
      </c>
      <c r="L136" s="443">
        <f t="shared" si="23"/>
        <v>573573.36</v>
      </c>
      <c r="M136" s="450">
        <f t="shared" si="18"/>
        <v>-0.25450435298775897</v>
      </c>
      <c r="N136" s="450">
        <f t="shared" si="19"/>
        <v>0.1603644781855913</v>
      </c>
      <c r="O136" s="450">
        <f t="shared" si="20"/>
        <v>-0.18317257365106532</v>
      </c>
    </row>
    <row r="137" spans="1:15" x14ac:dyDescent="0.25">
      <c r="A137" s="448" t="s">
        <v>848</v>
      </c>
      <c r="B137" s="448">
        <v>70</v>
      </c>
      <c r="C137" s="448" t="s">
        <v>875</v>
      </c>
      <c r="D137" s="441">
        <v>848269.89</v>
      </c>
      <c r="E137" s="441">
        <v>431202.19</v>
      </c>
      <c r="F137" s="441">
        <v>961919.59</v>
      </c>
      <c r="G137" s="441">
        <v>265710.18</v>
      </c>
      <c r="H137" s="441">
        <v>150000</v>
      </c>
      <c r="I137" s="441"/>
      <c r="J137" s="442">
        <f t="shared" si="21"/>
        <v>2657101.85</v>
      </c>
      <c r="K137" s="443">
        <f t="shared" si="22"/>
        <v>998269.89</v>
      </c>
      <c r="L137" s="443">
        <f t="shared" si="23"/>
        <v>431202.19</v>
      </c>
      <c r="M137" s="450">
        <f t="shared" si="18"/>
        <v>-9.178265687978604E-2</v>
      </c>
      <c r="N137" s="450">
        <f t="shared" si="19"/>
        <v>-0.27920677911273539</v>
      </c>
      <c r="O137" s="450">
        <f t="shared" si="20"/>
        <v>-0.14943482116221063</v>
      </c>
    </row>
    <row r="138" spans="1:15" x14ac:dyDescent="0.25">
      <c r="A138" s="448" t="s">
        <v>836</v>
      </c>
      <c r="B138" s="448">
        <v>71</v>
      </c>
      <c r="C138" s="448" t="s">
        <v>875</v>
      </c>
      <c r="D138" s="441">
        <v>449136.31</v>
      </c>
      <c r="E138" s="441">
        <v>357073.65</v>
      </c>
      <c r="F138" s="441">
        <v>493966.91</v>
      </c>
      <c r="G138" s="441">
        <v>152797.44</v>
      </c>
      <c r="H138" s="441">
        <v>75000</v>
      </c>
      <c r="I138" s="441"/>
      <c r="J138" s="442">
        <f t="shared" si="21"/>
        <v>1527974.3099999998</v>
      </c>
      <c r="K138" s="443">
        <f t="shared" si="22"/>
        <v>524136.31</v>
      </c>
      <c r="L138" s="443">
        <f t="shared" si="23"/>
        <v>357073.65</v>
      </c>
      <c r="M138" s="450">
        <f t="shared" si="18"/>
        <v>-0.21132548133160989</v>
      </c>
      <c r="N138" s="450">
        <f t="shared" si="19"/>
        <v>5.3338775739455224E-2</v>
      </c>
      <c r="O138" s="450">
        <f t="shared" si="20"/>
        <v>-0.20072879323887771</v>
      </c>
    </row>
    <row r="139" spans="1:15" x14ac:dyDescent="0.25">
      <c r="A139" s="448" t="s">
        <v>849</v>
      </c>
      <c r="B139" s="448">
        <v>72</v>
      </c>
      <c r="C139" s="448" t="s">
        <v>874</v>
      </c>
      <c r="D139" s="441">
        <v>543092.4</v>
      </c>
      <c r="E139" s="441">
        <v>449150.27</v>
      </c>
      <c r="F139" s="441">
        <v>566720.05000000005</v>
      </c>
      <c r="G139" s="441">
        <v>173218.08</v>
      </c>
      <c r="H139" s="441"/>
      <c r="I139" s="441"/>
      <c r="J139" s="442">
        <f t="shared" si="21"/>
        <v>1732180.8000000003</v>
      </c>
      <c r="K139" s="443">
        <f t="shared" si="22"/>
        <v>543092.4</v>
      </c>
      <c r="L139" s="443">
        <f t="shared" si="23"/>
        <v>449150.27</v>
      </c>
      <c r="M139" s="450">
        <f t="shared" si="18"/>
        <v>-0.23254496892272347</v>
      </c>
      <c r="N139" s="450">
        <f t="shared" si="19"/>
        <v>-2.3692405059659194E-2</v>
      </c>
      <c r="O139" s="450">
        <f t="shared" si="20"/>
        <v>-0.23021959141496062</v>
      </c>
    </row>
    <row r="140" spans="1:15" x14ac:dyDescent="0.25">
      <c r="A140" s="448" t="s">
        <v>850</v>
      </c>
      <c r="B140" s="448">
        <v>73</v>
      </c>
      <c r="C140" s="448" t="s">
        <v>874</v>
      </c>
      <c r="D140" s="441">
        <v>360002.84</v>
      </c>
      <c r="E140" s="441">
        <v>232475.43</v>
      </c>
      <c r="F140" s="441">
        <v>406125.52</v>
      </c>
      <c r="G140" s="441">
        <v>110955.98</v>
      </c>
      <c r="H140" s="441"/>
      <c r="I140" s="441"/>
      <c r="J140" s="442">
        <f t="shared" si="21"/>
        <v>1109559.77</v>
      </c>
      <c r="K140" s="443">
        <f t="shared" si="22"/>
        <v>360002.84</v>
      </c>
      <c r="L140" s="443">
        <f t="shared" si="23"/>
        <v>232475.43</v>
      </c>
      <c r="M140" s="450">
        <f t="shared" si="18"/>
        <v>-0.22625302766413746</v>
      </c>
      <c r="N140" s="450">
        <f t="shared" si="19"/>
        <v>6.0006154613016394E-2</v>
      </c>
      <c r="O140" s="450">
        <f t="shared" si="20"/>
        <v>-0.18809759089446987</v>
      </c>
    </row>
    <row r="141" spans="1:15" x14ac:dyDescent="0.25">
      <c r="A141" s="448" t="s">
        <v>851</v>
      </c>
      <c r="B141" s="448">
        <v>74</v>
      </c>
      <c r="C141" s="448" t="s">
        <v>875</v>
      </c>
      <c r="D141" s="441">
        <v>278160.59000000003</v>
      </c>
      <c r="E141" s="441">
        <v>545990.14</v>
      </c>
      <c r="F141" s="441">
        <v>402526.88</v>
      </c>
      <c r="G141" s="441">
        <v>149630.85999999999</v>
      </c>
      <c r="H141" s="441"/>
      <c r="I141" s="441">
        <v>120000</v>
      </c>
      <c r="J141" s="442">
        <f t="shared" si="21"/>
        <v>1496308.4699999997</v>
      </c>
      <c r="K141" s="443">
        <f t="shared" si="22"/>
        <v>278160.59000000003</v>
      </c>
      <c r="L141" s="443">
        <f t="shared" si="23"/>
        <v>665990.14</v>
      </c>
      <c r="M141" s="450">
        <f t="shared" si="18"/>
        <v>-0.2357119641460208</v>
      </c>
      <c r="N141" s="450">
        <f t="shared" si="19"/>
        <v>-7.0126002033132906E-4</v>
      </c>
      <c r="O141" s="450">
        <f t="shared" si="20"/>
        <v>-0.15103083072950951</v>
      </c>
    </row>
    <row r="142" spans="1:15" x14ac:dyDescent="0.25">
      <c r="A142" s="448" t="s">
        <v>852</v>
      </c>
      <c r="B142" s="448">
        <v>75</v>
      </c>
      <c r="C142" s="448" t="s">
        <v>874</v>
      </c>
      <c r="D142" s="441">
        <v>450236.21</v>
      </c>
      <c r="E142" s="441">
        <v>287614.73</v>
      </c>
      <c r="F142" s="441">
        <v>499776.76</v>
      </c>
      <c r="G142" s="441">
        <v>137514.19</v>
      </c>
      <c r="H142" s="441"/>
      <c r="I142" s="441"/>
      <c r="J142" s="442">
        <f t="shared" si="21"/>
        <v>1375141.89</v>
      </c>
      <c r="K142" s="443">
        <f t="shared" si="22"/>
        <v>450236.21</v>
      </c>
      <c r="L142" s="443">
        <f t="shared" si="23"/>
        <v>287614.73</v>
      </c>
      <c r="M142" s="450">
        <f t="shared" si="18"/>
        <v>-0.18044826602570319</v>
      </c>
      <c r="N142" s="450">
        <f t="shared" si="19"/>
        <v>-8.6176483708403251E-2</v>
      </c>
      <c r="O142" s="450">
        <f t="shared" si="20"/>
        <v>-0.17814079106196579</v>
      </c>
    </row>
    <row r="143" spans="1:15" x14ac:dyDescent="0.25">
      <c r="A143" s="448" t="s">
        <v>856</v>
      </c>
      <c r="B143" s="448">
        <v>76</v>
      </c>
      <c r="C143" s="448" t="s">
        <v>875</v>
      </c>
      <c r="D143" s="441">
        <v>490339.93</v>
      </c>
      <c r="E143" s="441">
        <v>383900.78</v>
      </c>
      <c r="F143" s="441">
        <v>498866.26</v>
      </c>
      <c r="G143" s="441">
        <v>163578.54</v>
      </c>
      <c r="H143" s="441">
        <v>100000</v>
      </c>
      <c r="I143" s="441"/>
      <c r="J143" s="442">
        <f t="shared" si="21"/>
        <v>1636685.51</v>
      </c>
      <c r="K143" s="443">
        <f t="shared" si="22"/>
        <v>590339.92999999993</v>
      </c>
      <c r="L143" s="443">
        <f t="shared" si="23"/>
        <v>383900.78</v>
      </c>
      <c r="M143" s="450">
        <f t="shared" si="18"/>
        <v>-0.18927398951170316</v>
      </c>
      <c r="N143" s="450">
        <f t="shared" si="19"/>
        <v>-4.8393303726584791E-2</v>
      </c>
      <c r="O143" s="450">
        <f t="shared" si="20"/>
        <v>-0.20572974904552954</v>
      </c>
    </row>
    <row r="144" spans="1:15" x14ac:dyDescent="0.25">
      <c r="A144" s="448" t="s">
        <v>853</v>
      </c>
      <c r="B144" s="448">
        <v>77</v>
      </c>
      <c r="C144" s="448" t="s">
        <v>875</v>
      </c>
      <c r="D144" s="441">
        <v>329502.01</v>
      </c>
      <c r="E144" s="441">
        <v>137693.71</v>
      </c>
      <c r="F144" s="441">
        <v>377336.44</v>
      </c>
      <c r="G144" s="441">
        <v>97725.8</v>
      </c>
      <c r="H144" s="441">
        <v>35000</v>
      </c>
      <c r="I144" s="441"/>
      <c r="J144" s="442">
        <f t="shared" si="21"/>
        <v>977257.96</v>
      </c>
      <c r="K144" s="443">
        <f t="shared" si="22"/>
        <v>364502.01</v>
      </c>
      <c r="L144" s="443">
        <f t="shared" si="23"/>
        <v>137693.71</v>
      </c>
      <c r="M144" s="450">
        <f t="shared" si="18"/>
        <v>-0.23876320440956045</v>
      </c>
      <c r="N144" s="450">
        <f t="shared" si="19"/>
        <v>-4.0838597526337339E-2</v>
      </c>
      <c r="O144" s="450">
        <f t="shared" si="20"/>
        <v>-0.18118878604743283</v>
      </c>
    </row>
    <row r="145" spans="1:15" x14ac:dyDescent="0.25">
      <c r="A145" s="448" t="s">
        <v>854</v>
      </c>
      <c r="B145" s="448">
        <v>78</v>
      </c>
      <c r="C145" s="448" t="s">
        <v>874</v>
      </c>
      <c r="D145" s="441">
        <v>2022784.42</v>
      </c>
      <c r="E145" s="441">
        <v>2086089.07</v>
      </c>
      <c r="F145" s="441">
        <v>2004960.23</v>
      </c>
      <c r="G145" s="441">
        <v>679314.85</v>
      </c>
      <c r="H145" s="441"/>
      <c r="I145" s="441"/>
      <c r="J145" s="442">
        <f t="shared" si="21"/>
        <v>6793148.5700000003</v>
      </c>
      <c r="K145" s="443">
        <f t="shared" si="22"/>
        <v>2022784.42</v>
      </c>
      <c r="L145" s="443">
        <f t="shared" si="23"/>
        <v>2086089.07</v>
      </c>
      <c r="M145" s="450">
        <f t="shared" si="18"/>
        <v>-0.19909613097338708</v>
      </c>
      <c r="N145" s="450">
        <f t="shared" si="19"/>
        <v>-4.2746214846998143E-2</v>
      </c>
      <c r="O145" s="450">
        <f t="shared" si="20"/>
        <v>-0.19874198877957572</v>
      </c>
    </row>
    <row r="146" spans="1:15" x14ac:dyDescent="0.25">
      <c r="A146" s="448" t="s">
        <v>855</v>
      </c>
      <c r="B146" s="448">
        <v>79</v>
      </c>
      <c r="C146" s="448" t="s">
        <v>874</v>
      </c>
      <c r="D146" s="444">
        <v>157242.31200000001</v>
      </c>
      <c r="E146" s="444">
        <v>113210.62</v>
      </c>
      <c r="F146" s="444">
        <v>146503.48000000001</v>
      </c>
      <c r="G146" s="444">
        <v>46328.480000000003</v>
      </c>
      <c r="H146" s="441"/>
      <c r="I146" s="441"/>
      <c r="J146" s="442">
        <f t="shared" si="21"/>
        <v>463284.89199999999</v>
      </c>
      <c r="K146" s="443">
        <f t="shared" si="22"/>
        <v>157242.31200000001</v>
      </c>
      <c r="L146" s="443">
        <f t="shared" si="23"/>
        <v>113210.62</v>
      </c>
      <c r="M146" s="450">
        <f t="shared" si="18"/>
        <v>-0.16093659102578206</v>
      </c>
      <c r="N146" s="450">
        <f t="shared" si="19"/>
        <v>4.9181224235147258E-2</v>
      </c>
      <c r="O146" s="450">
        <f t="shared" si="20"/>
        <v>-0.16178138908233886</v>
      </c>
    </row>
    <row r="147" spans="1:15" x14ac:dyDescent="0.25">
      <c r="A147" s="448" t="s">
        <v>857</v>
      </c>
      <c r="B147" s="448">
        <v>80</v>
      </c>
      <c r="C147" s="448" t="s">
        <v>874</v>
      </c>
      <c r="D147" s="441">
        <v>147935.35999999999</v>
      </c>
      <c r="E147" s="441">
        <v>84812.96</v>
      </c>
      <c r="F147" s="441">
        <v>326652.03999999998</v>
      </c>
      <c r="G147" s="441">
        <v>62155.59</v>
      </c>
      <c r="H147" s="441">
        <v>0</v>
      </c>
      <c r="I147" s="441">
        <v>0</v>
      </c>
      <c r="J147" s="442">
        <f t="shared" si="21"/>
        <v>621555.94999999995</v>
      </c>
      <c r="K147" s="443">
        <f t="shared" si="22"/>
        <v>147935.35999999999</v>
      </c>
      <c r="L147" s="443">
        <f t="shared" si="23"/>
        <v>84812.96</v>
      </c>
      <c r="M147" s="450">
        <f t="shared" si="18"/>
        <v>-0.17023373399015218</v>
      </c>
      <c r="N147" s="450">
        <f t="shared" si="19"/>
        <v>-5.8618567354262074E-2</v>
      </c>
      <c r="O147" s="450">
        <f t="shared" si="20"/>
        <v>-0.16799948080842897</v>
      </c>
    </row>
    <row r="148" spans="1:15" x14ac:dyDescent="0.25">
      <c r="A148" s="448" t="s">
        <v>858</v>
      </c>
      <c r="B148" s="448">
        <v>81</v>
      </c>
      <c r="C148" s="448" t="s">
        <v>874</v>
      </c>
      <c r="D148" s="441">
        <v>315245.73</v>
      </c>
      <c r="E148" s="441">
        <v>238122.41</v>
      </c>
      <c r="F148" s="441">
        <v>328299.61</v>
      </c>
      <c r="G148" s="441">
        <v>97963.07</v>
      </c>
      <c r="H148" s="441">
        <v>0</v>
      </c>
      <c r="I148" s="441">
        <v>0</v>
      </c>
      <c r="J148" s="442">
        <f t="shared" si="21"/>
        <v>979630.82000000007</v>
      </c>
      <c r="K148" s="443">
        <f t="shared" si="22"/>
        <v>315245.73</v>
      </c>
      <c r="L148" s="443">
        <f t="shared" si="23"/>
        <v>238122.41</v>
      </c>
      <c r="M148" s="450">
        <f t="shared" si="18"/>
        <v>-0.20850913539706073</v>
      </c>
      <c r="N148" s="450">
        <f t="shared" si="19"/>
        <v>-5.8891597993165457E-2</v>
      </c>
      <c r="O148" s="450">
        <f t="shared" si="20"/>
        <v>-0.20263062258106623</v>
      </c>
    </row>
    <row r="149" spans="1:15" x14ac:dyDescent="0.25">
      <c r="A149" s="448" t="s">
        <v>859</v>
      </c>
      <c r="B149" s="448">
        <v>82</v>
      </c>
      <c r="C149" s="448" t="s">
        <v>874</v>
      </c>
      <c r="D149" s="441">
        <v>1087792.3500000001</v>
      </c>
      <c r="E149" s="441">
        <v>883803.06</v>
      </c>
      <c r="F149" s="441">
        <v>1145840.21</v>
      </c>
      <c r="G149" s="441">
        <v>346381.73</v>
      </c>
      <c r="H149" s="441">
        <v>0</v>
      </c>
      <c r="I149" s="441">
        <v>0</v>
      </c>
      <c r="J149" s="442">
        <f t="shared" si="21"/>
        <v>3463817.35</v>
      </c>
      <c r="K149" s="443">
        <f t="shared" si="22"/>
        <v>1087792.3500000001</v>
      </c>
      <c r="L149" s="443">
        <f t="shared" si="23"/>
        <v>883803.06</v>
      </c>
      <c r="M149" s="450">
        <f t="shared" si="18"/>
        <v>-0.21246531380509648</v>
      </c>
      <c r="N149" s="450">
        <f t="shared" si="19"/>
        <v>-5.6996500506710568E-2</v>
      </c>
      <c r="O149" s="450">
        <f t="shared" si="20"/>
        <v>-0.21008379580725012</v>
      </c>
    </row>
    <row r="150" spans="1:15" x14ac:dyDescent="0.25">
      <c r="A150" s="448" t="s">
        <v>860</v>
      </c>
      <c r="B150" s="448">
        <v>83</v>
      </c>
      <c r="C150" s="448" t="s">
        <v>874</v>
      </c>
      <c r="D150" s="441">
        <v>556841.05000000005</v>
      </c>
      <c r="E150" s="441">
        <v>279334.32</v>
      </c>
      <c r="F150" s="441">
        <v>545605.16</v>
      </c>
      <c r="G150" s="441">
        <v>153531.17000000001</v>
      </c>
      <c r="H150" s="441">
        <v>0</v>
      </c>
      <c r="I150" s="441">
        <v>0</v>
      </c>
      <c r="J150" s="442">
        <f t="shared" si="21"/>
        <v>1535311.7000000002</v>
      </c>
      <c r="K150" s="443">
        <f t="shared" si="22"/>
        <v>556841.05000000005</v>
      </c>
      <c r="L150" s="443">
        <f t="shared" si="23"/>
        <v>279334.32</v>
      </c>
      <c r="M150" s="450">
        <f t="shared" si="18"/>
        <v>-0.11785085719311694</v>
      </c>
      <c r="N150" s="450">
        <f t="shared" si="19"/>
        <v>-6.229512885412547E-2</v>
      </c>
      <c r="O150" s="450">
        <f t="shared" si="20"/>
        <v>-0.11355039142164036</v>
      </c>
    </row>
    <row r="153" spans="1:15" x14ac:dyDescent="0.25">
      <c r="A153" s="610" t="s">
        <v>877</v>
      </c>
      <c r="B153" s="611"/>
      <c r="C153" s="611"/>
      <c r="D153" s="611"/>
      <c r="E153" s="611"/>
      <c r="F153" s="611"/>
      <c r="G153" s="611"/>
      <c r="H153" s="611"/>
      <c r="I153" s="611"/>
      <c r="J153" s="611"/>
      <c r="K153" s="611"/>
      <c r="L153" s="612"/>
      <c r="M153" s="613" t="s">
        <v>813</v>
      </c>
      <c r="N153" s="613"/>
      <c r="O153" s="613"/>
    </row>
    <row r="154" spans="1:15" ht="45" x14ac:dyDescent="0.25">
      <c r="A154" s="454" t="s">
        <v>809</v>
      </c>
      <c r="B154" s="454" t="s">
        <v>810</v>
      </c>
      <c r="C154" s="454" t="s">
        <v>811</v>
      </c>
      <c r="D154" s="454" t="s">
        <v>814</v>
      </c>
      <c r="E154" s="454" t="s">
        <v>815</v>
      </c>
      <c r="F154" s="454" t="s">
        <v>816</v>
      </c>
      <c r="G154" s="454" t="s">
        <v>817</v>
      </c>
      <c r="H154" s="454" t="s">
        <v>818</v>
      </c>
      <c r="I154" s="454" t="s">
        <v>819</v>
      </c>
      <c r="J154" s="455" t="s">
        <v>820</v>
      </c>
      <c r="K154" s="456" t="s">
        <v>821</v>
      </c>
      <c r="L154" s="456" t="s">
        <v>822</v>
      </c>
      <c r="M154" s="457" t="s">
        <v>814</v>
      </c>
      <c r="N154" s="457" t="s">
        <v>249</v>
      </c>
      <c r="O154" s="457" t="s">
        <v>816</v>
      </c>
    </row>
    <row r="155" spans="1:15" x14ac:dyDescent="0.25">
      <c r="A155" s="448" t="s">
        <v>825</v>
      </c>
      <c r="B155" s="448">
        <v>51</v>
      </c>
      <c r="C155" s="448" t="s">
        <v>879</v>
      </c>
      <c r="D155" s="445">
        <v>1292140.1499999999</v>
      </c>
      <c r="E155" s="445">
        <v>795239.84</v>
      </c>
      <c r="F155" s="445">
        <v>1498403.37</v>
      </c>
      <c r="G155" s="445">
        <v>398420.38</v>
      </c>
      <c r="H155" s="445">
        <v>0</v>
      </c>
      <c r="I155" s="445">
        <v>0</v>
      </c>
      <c r="J155" s="442">
        <f>SUM(D155:I155)</f>
        <v>3984203.7399999998</v>
      </c>
      <c r="K155" s="443">
        <f>+D155+H155</f>
        <v>1292140.1499999999</v>
      </c>
      <c r="L155" s="443">
        <f>+E155+I155</f>
        <v>795239.84</v>
      </c>
      <c r="M155" s="450">
        <f t="shared" ref="M155:M187" si="24">K155/K192-1</f>
        <v>0.39237732393092073</v>
      </c>
      <c r="N155" s="450">
        <f t="shared" ref="N155:N187" si="25">L155/L192-1</f>
        <v>1.8814179947879373E-2</v>
      </c>
      <c r="O155" s="450">
        <f t="shared" ref="O155:O187" si="26">F155/F192-1</f>
        <v>0.37102620604925729</v>
      </c>
    </row>
    <row r="156" spans="1:15" x14ac:dyDescent="0.25">
      <c r="A156" s="449" t="s">
        <v>823</v>
      </c>
      <c r="B156" s="449">
        <v>52</v>
      </c>
      <c r="C156" s="448" t="s">
        <v>878</v>
      </c>
      <c r="D156" s="445">
        <v>667605.74</v>
      </c>
      <c r="E156" s="445">
        <v>302303.46000000002</v>
      </c>
      <c r="F156" s="445">
        <v>758951.38</v>
      </c>
      <c r="G156" s="445">
        <v>178762.3</v>
      </c>
      <c r="H156" s="445">
        <v>0</v>
      </c>
      <c r="I156" s="445">
        <v>0</v>
      </c>
      <c r="J156" s="442">
        <f t="shared" ref="J156:J187" si="27">SUM(D156:I156)</f>
        <v>1907622.8800000001</v>
      </c>
      <c r="K156" s="443">
        <f t="shared" ref="K156:K187" si="28">+D156+H156</f>
        <v>667605.74</v>
      </c>
      <c r="L156" s="443">
        <f t="shared" ref="L156:L187" si="29">+E156+I156</f>
        <v>302303.46000000002</v>
      </c>
      <c r="M156" s="450">
        <f t="shared" si="24"/>
        <v>0.11195789000375944</v>
      </c>
      <c r="N156" s="450">
        <f t="shared" si="25"/>
        <v>-7.6591335953914541E-2</v>
      </c>
      <c r="O156" s="450">
        <f t="shared" si="26"/>
        <v>0.27871265317524374</v>
      </c>
    </row>
    <row r="157" spans="1:15" x14ac:dyDescent="0.25">
      <c r="A157" s="448" t="s">
        <v>827</v>
      </c>
      <c r="B157" s="448">
        <v>53</v>
      </c>
      <c r="C157" s="448" t="s">
        <v>879</v>
      </c>
      <c r="D157" s="441">
        <v>443597.57</v>
      </c>
      <c r="E157" s="441">
        <v>249004.5</v>
      </c>
      <c r="F157" s="441">
        <v>537497.19999999995</v>
      </c>
      <c r="G157" s="441">
        <v>136677.69</v>
      </c>
      <c r="H157" s="441">
        <v>0</v>
      </c>
      <c r="I157" s="441">
        <v>0</v>
      </c>
      <c r="J157" s="442">
        <f t="shared" si="27"/>
        <v>1366776.96</v>
      </c>
      <c r="K157" s="443">
        <f t="shared" si="28"/>
        <v>443597.57</v>
      </c>
      <c r="L157" s="443">
        <f t="shared" si="29"/>
        <v>249004.5</v>
      </c>
      <c r="M157" s="450">
        <f t="shared" si="24"/>
        <v>0.17359014568312503</v>
      </c>
      <c r="N157" s="450">
        <f t="shared" si="25"/>
        <v>0.14870300626751476</v>
      </c>
      <c r="O157" s="450">
        <f t="shared" si="26"/>
        <v>0.30383350393628761</v>
      </c>
    </row>
    <row r="158" spans="1:15" x14ac:dyDescent="0.25">
      <c r="A158" s="448" t="s">
        <v>829</v>
      </c>
      <c r="B158" s="448">
        <v>54</v>
      </c>
      <c r="C158" s="448" t="s">
        <v>879</v>
      </c>
      <c r="D158" s="441">
        <v>338710.02</v>
      </c>
      <c r="E158" s="441">
        <v>235488.99</v>
      </c>
      <c r="F158" s="441">
        <v>381215.86</v>
      </c>
      <c r="G158" s="441">
        <v>106157.22</v>
      </c>
      <c r="H158" s="441">
        <v>0</v>
      </c>
      <c r="I158" s="441">
        <v>0</v>
      </c>
      <c r="J158" s="442">
        <f t="shared" si="27"/>
        <v>1061572.0900000001</v>
      </c>
      <c r="K158" s="443">
        <f t="shared" si="28"/>
        <v>338710.02</v>
      </c>
      <c r="L158" s="443">
        <f t="shared" si="29"/>
        <v>235488.99</v>
      </c>
      <c r="M158" s="450">
        <f t="shared" si="24"/>
        <v>0.1706708855194472</v>
      </c>
      <c r="N158" s="450">
        <f t="shared" si="25"/>
        <v>5.6195691399187009E-2</v>
      </c>
      <c r="O158" s="450">
        <f t="shared" si="26"/>
        <v>0.37056136533870809</v>
      </c>
    </row>
    <row r="159" spans="1:15" x14ac:dyDescent="0.25">
      <c r="A159" s="448" t="s">
        <v>830</v>
      </c>
      <c r="B159" s="448">
        <v>55</v>
      </c>
      <c r="C159" s="448" t="s">
        <v>880</v>
      </c>
      <c r="D159" s="441">
        <v>306014.8</v>
      </c>
      <c r="E159" s="441">
        <v>243994.67</v>
      </c>
      <c r="F159" s="441">
        <v>446388.72</v>
      </c>
      <c r="G159" s="441">
        <v>121822.02</v>
      </c>
      <c r="H159" s="441">
        <v>0</v>
      </c>
      <c r="I159" s="441">
        <v>100000</v>
      </c>
      <c r="J159" s="442">
        <f t="shared" si="27"/>
        <v>1218220.21</v>
      </c>
      <c r="K159" s="443">
        <f t="shared" si="28"/>
        <v>306014.8</v>
      </c>
      <c r="L159" s="443">
        <f t="shared" si="29"/>
        <v>343994.67000000004</v>
      </c>
      <c r="M159" s="450">
        <f t="shared" si="24"/>
        <v>7.5529444182018679E-2</v>
      </c>
      <c r="N159" s="450">
        <f t="shared" si="25"/>
        <v>0.14104522689073984</v>
      </c>
      <c r="O159" s="450">
        <f t="shared" si="26"/>
        <v>0.24884123265422975</v>
      </c>
    </row>
    <row r="160" spans="1:15" x14ac:dyDescent="0.25">
      <c r="A160" s="448" t="s">
        <v>831</v>
      </c>
      <c r="B160" s="448">
        <v>56</v>
      </c>
      <c r="C160" s="448" t="s">
        <v>880</v>
      </c>
      <c r="D160" s="441">
        <v>603510.38</v>
      </c>
      <c r="E160" s="441">
        <v>334788.74</v>
      </c>
      <c r="F160" s="441">
        <v>604481.73</v>
      </c>
      <c r="G160" s="441">
        <v>173642.32</v>
      </c>
      <c r="H160" s="441">
        <v>20000</v>
      </c>
      <c r="I160" s="441">
        <v>0</v>
      </c>
      <c r="J160" s="442">
        <f t="shared" si="27"/>
        <v>1736423.1700000002</v>
      </c>
      <c r="K160" s="443">
        <f t="shared" si="28"/>
        <v>623510.38</v>
      </c>
      <c r="L160" s="443">
        <f t="shared" si="29"/>
        <v>334788.74</v>
      </c>
      <c r="M160" s="450">
        <f t="shared" si="24"/>
        <v>0.12942568093362672</v>
      </c>
      <c r="N160" s="450">
        <f t="shared" si="25"/>
        <v>0.10811593467046299</v>
      </c>
      <c r="O160" s="450">
        <f t="shared" si="26"/>
        <v>0.28630783828189532</v>
      </c>
    </row>
    <row r="161" spans="1:15" x14ac:dyDescent="0.25">
      <c r="A161" s="448" t="s">
        <v>832</v>
      </c>
      <c r="B161" s="448">
        <v>57</v>
      </c>
      <c r="C161" s="448" t="s">
        <v>879</v>
      </c>
      <c r="D161" s="441">
        <v>407875.34</v>
      </c>
      <c r="E161" s="441">
        <v>276173.12</v>
      </c>
      <c r="F161" s="441">
        <v>504791.55</v>
      </c>
      <c r="G161" s="441">
        <v>132093.34</v>
      </c>
      <c r="H161" s="441">
        <v>0</v>
      </c>
      <c r="I161" s="441">
        <v>0</v>
      </c>
      <c r="J161" s="442">
        <f t="shared" si="27"/>
        <v>1320933.3500000001</v>
      </c>
      <c r="K161" s="443">
        <f t="shared" si="28"/>
        <v>407875.34</v>
      </c>
      <c r="L161" s="443">
        <f t="shared" si="29"/>
        <v>276173.12</v>
      </c>
      <c r="M161" s="450">
        <f t="shared" si="24"/>
        <v>0.27834708598066804</v>
      </c>
      <c r="N161" s="450">
        <f t="shared" si="25"/>
        <v>0.13814896053230674</v>
      </c>
      <c r="O161" s="450">
        <f t="shared" si="26"/>
        <v>0.33616782294675285</v>
      </c>
    </row>
    <row r="162" spans="1:15" x14ac:dyDescent="0.25">
      <c r="A162" s="448" t="s">
        <v>847</v>
      </c>
      <c r="B162" s="448">
        <v>58</v>
      </c>
      <c r="C162" s="448" t="s">
        <v>880</v>
      </c>
      <c r="D162" s="441">
        <v>553601.57999999996</v>
      </c>
      <c r="E162" s="441">
        <v>204619.9</v>
      </c>
      <c r="F162" s="441">
        <v>544219.49</v>
      </c>
      <c r="G162" s="441">
        <v>154874.26</v>
      </c>
      <c r="H162" s="441">
        <v>91427.34</v>
      </c>
      <c r="I162" s="441">
        <v>0</v>
      </c>
      <c r="J162" s="442">
        <f t="shared" si="27"/>
        <v>1548742.57</v>
      </c>
      <c r="K162" s="443">
        <f t="shared" si="28"/>
        <v>645028.91999999993</v>
      </c>
      <c r="L162" s="443">
        <f t="shared" si="29"/>
        <v>204619.9</v>
      </c>
      <c r="M162" s="450">
        <f t="shared" si="24"/>
        <v>0.2179816102086376</v>
      </c>
      <c r="N162" s="450">
        <f t="shared" si="25"/>
        <v>-4.2736847660070132E-2</v>
      </c>
      <c r="O162" s="450">
        <f t="shared" si="26"/>
        <v>0.25580599678269489</v>
      </c>
    </row>
    <row r="163" spans="1:15" x14ac:dyDescent="0.25">
      <c r="A163" s="448" t="s">
        <v>833</v>
      </c>
      <c r="B163" s="448">
        <v>59</v>
      </c>
      <c r="C163" s="448" t="s">
        <v>879</v>
      </c>
      <c r="D163" s="441">
        <v>232845.7</v>
      </c>
      <c r="E163" s="441">
        <v>147404.26999999999</v>
      </c>
      <c r="F163" s="441">
        <v>240619.87</v>
      </c>
      <c r="G163" s="441">
        <v>68985.53</v>
      </c>
      <c r="H163" s="441">
        <v>0</v>
      </c>
      <c r="I163" s="441">
        <v>0</v>
      </c>
      <c r="J163" s="442">
        <f t="shared" si="27"/>
        <v>689855.37</v>
      </c>
      <c r="K163" s="443">
        <f t="shared" si="28"/>
        <v>232845.7</v>
      </c>
      <c r="L163" s="443">
        <f t="shared" si="29"/>
        <v>147404.26999999999</v>
      </c>
      <c r="M163" s="450">
        <f t="shared" si="24"/>
        <v>0.35397731858578529</v>
      </c>
      <c r="N163" s="450">
        <f t="shared" si="25"/>
        <v>-3.7047726160576167E-3</v>
      </c>
      <c r="O163" s="450">
        <f t="shared" si="26"/>
        <v>0.32843881413004294</v>
      </c>
    </row>
    <row r="164" spans="1:15" x14ac:dyDescent="0.25">
      <c r="A164" s="448" t="s">
        <v>834</v>
      </c>
      <c r="B164" s="448">
        <v>60</v>
      </c>
      <c r="C164" s="448" t="s">
        <v>879</v>
      </c>
      <c r="D164" s="441">
        <v>552113.15</v>
      </c>
      <c r="E164" s="441">
        <v>333400.65000000002</v>
      </c>
      <c r="F164" s="441">
        <v>659690.32999999996</v>
      </c>
      <c r="G164" s="441">
        <v>171689.35</v>
      </c>
      <c r="H164" s="441">
        <v>0</v>
      </c>
      <c r="I164" s="441">
        <v>0</v>
      </c>
      <c r="J164" s="442">
        <f t="shared" si="27"/>
        <v>1716893.48</v>
      </c>
      <c r="K164" s="443">
        <f t="shared" si="28"/>
        <v>552113.15</v>
      </c>
      <c r="L164" s="443">
        <f t="shared" si="29"/>
        <v>333400.65000000002</v>
      </c>
      <c r="M164" s="450">
        <f t="shared" si="24"/>
        <v>0.38262850425747286</v>
      </c>
      <c r="N164" s="450">
        <f t="shared" si="25"/>
        <v>-3.3357537039237162E-2</v>
      </c>
      <c r="O164" s="450">
        <f t="shared" si="26"/>
        <v>0.35715562098196219</v>
      </c>
    </row>
    <row r="165" spans="1:15" x14ac:dyDescent="0.25">
      <c r="A165" s="448" t="s">
        <v>835</v>
      </c>
      <c r="B165" s="448">
        <v>61</v>
      </c>
      <c r="C165" s="448" t="s">
        <v>879</v>
      </c>
      <c r="D165" s="441">
        <v>2572558.9300000002</v>
      </c>
      <c r="E165" s="441">
        <v>1505835.79</v>
      </c>
      <c r="F165" s="441">
        <v>2733016.41</v>
      </c>
      <c r="G165" s="441">
        <v>756823.47</v>
      </c>
      <c r="H165" s="441">
        <v>0</v>
      </c>
      <c r="I165" s="441">
        <v>0</v>
      </c>
      <c r="J165" s="442">
        <f t="shared" si="27"/>
        <v>7568234.6000000006</v>
      </c>
      <c r="K165" s="443">
        <f t="shared" si="28"/>
        <v>2572558.9300000002</v>
      </c>
      <c r="L165" s="443">
        <f t="shared" si="29"/>
        <v>1505835.79</v>
      </c>
      <c r="M165" s="450">
        <f t="shared" si="24"/>
        <v>0.30861314016390695</v>
      </c>
      <c r="N165" s="450">
        <f t="shared" si="25"/>
        <v>2.3967512291772186E-2</v>
      </c>
      <c r="O165" s="450">
        <f t="shared" si="26"/>
        <v>0.30966351103229628</v>
      </c>
    </row>
    <row r="166" spans="1:15" x14ac:dyDescent="0.25">
      <c r="A166" s="448" t="s">
        <v>837</v>
      </c>
      <c r="B166" s="448">
        <v>62</v>
      </c>
      <c r="C166" s="448" t="s">
        <v>879</v>
      </c>
      <c r="D166" s="441">
        <v>426108.56</v>
      </c>
      <c r="E166" s="441">
        <v>259244.33</v>
      </c>
      <c r="F166" s="441">
        <v>432896.46</v>
      </c>
      <c r="G166" s="441">
        <v>124249.94</v>
      </c>
      <c r="H166" s="441">
        <v>0</v>
      </c>
      <c r="I166" s="441">
        <v>0</v>
      </c>
      <c r="J166" s="442">
        <f t="shared" si="27"/>
        <v>1242499.29</v>
      </c>
      <c r="K166" s="443">
        <f t="shared" si="28"/>
        <v>426108.56</v>
      </c>
      <c r="L166" s="443">
        <f t="shared" si="29"/>
        <v>259244.33</v>
      </c>
      <c r="M166" s="450">
        <f t="shared" si="24"/>
        <v>0.24900119284399125</v>
      </c>
      <c r="N166" s="450">
        <f t="shared" si="25"/>
        <v>6.728725340081998E-2</v>
      </c>
      <c r="O166" s="450">
        <f t="shared" si="26"/>
        <v>0.35515767555970212</v>
      </c>
    </row>
    <row r="167" spans="1:15" x14ac:dyDescent="0.25">
      <c r="A167" s="448" t="s">
        <v>838</v>
      </c>
      <c r="B167" s="448">
        <v>63</v>
      </c>
      <c r="C167" s="448" t="s">
        <v>880</v>
      </c>
      <c r="D167" s="441">
        <v>578532.72</v>
      </c>
      <c r="E167" s="441">
        <v>328125.21999999997</v>
      </c>
      <c r="F167" s="441">
        <v>596519.86</v>
      </c>
      <c r="G167" s="441">
        <v>175353.11</v>
      </c>
      <c r="H167" s="441">
        <v>75000</v>
      </c>
      <c r="I167" s="441">
        <v>0</v>
      </c>
      <c r="J167" s="442">
        <f t="shared" si="27"/>
        <v>1753530.9099999997</v>
      </c>
      <c r="K167" s="443">
        <f t="shared" si="28"/>
        <v>653532.72</v>
      </c>
      <c r="L167" s="443">
        <f t="shared" si="29"/>
        <v>328125.21999999997</v>
      </c>
      <c r="M167" s="450">
        <f t="shared" si="24"/>
        <v>0.32927223537879335</v>
      </c>
      <c r="N167" s="450">
        <f t="shared" si="25"/>
        <v>-0.108912939420025</v>
      </c>
      <c r="O167" s="450">
        <f t="shared" si="26"/>
        <v>0.37661340238648577</v>
      </c>
    </row>
    <row r="168" spans="1:15" x14ac:dyDescent="0.25">
      <c r="A168" s="448" t="s">
        <v>839</v>
      </c>
      <c r="B168" s="448">
        <v>64</v>
      </c>
      <c r="C168" s="448" t="s">
        <v>879</v>
      </c>
      <c r="D168" s="441">
        <v>1488798.48</v>
      </c>
      <c r="E168" s="441">
        <v>1041216.43</v>
      </c>
      <c r="F168" s="441">
        <v>1522145.92</v>
      </c>
      <c r="G168" s="441">
        <v>450240.1</v>
      </c>
      <c r="H168" s="441">
        <v>0</v>
      </c>
      <c r="I168" s="441">
        <v>0</v>
      </c>
      <c r="J168" s="442">
        <f t="shared" si="27"/>
        <v>4502400.93</v>
      </c>
      <c r="K168" s="443">
        <f t="shared" si="28"/>
        <v>1488798.48</v>
      </c>
      <c r="L168" s="443">
        <f t="shared" si="29"/>
        <v>1041216.43</v>
      </c>
      <c r="M168" s="450">
        <f t="shared" si="24"/>
        <v>0.34343006397604947</v>
      </c>
      <c r="N168" s="450">
        <f t="shared" si="25"/>
        <v>7.8825506219638797E-2</v>
      </c>
      <c r="O168" s="450">
        <f t="shared" si="26"/>
        <v>0.34954076303167447</v>
      </c>
    </row>
    <row r="169" spans="1:15" x14ac:dyDescent="0.25">
      <c r="A169" s="448" t="s">
        <v>841</v>
      </c>
      <c r="B169" s="448">
        <v>65</v>
      </c>
      <c r="C169" s="448" t="s">
        <v>878</v>
      </c>
      <c r="D169" s="441">
        <v>534238.64</v>
      </c>
      <c r="E169" s="441">
        <v>100869.57</v>
      </c>
      <c r="F169" s="441">
        <v>483671.2</v>
      </c>
      <c r="G169" s="441">
        <v>89197.7</v>
      </c>
      <c r="H169" s="441">
        <v>169000</v>
      </c>
      <c r="I169" s="441">
        <v>0</v>
      </c>
      <c r="J169" s="442">
        <f t="shared" si="27"/>
        <v>1376977.1099999999</v>
      </c>
      <c r="K169" s="443">
        <f t="shared" si="28"/>
        <v>703238.64</v>
      </c>
      <c r="L169" s="443">
        <f t="shared" si="29"/>
        <v>100869.57</v>
      </c>
      <c r="M169" s="450">
        <f t="shared" si="24"/>
        <v>0.505417890099358</v>
      </c>
      <c r="N169" s="450">
        <f t="shared" si="25"/>
        <v>-0.49295189064604095</v>
      </c>
      <c r="O169" s="450">
        <f t="shared" si="26"/>
        <v>0.30353313820586392</v>
      </c>
    </row>
    <row r="170" spans="1:15" x14ac:dyDescent="0.25">
      <c r="A170" s="448" t="s">
        <v>842</v>
      </c>
      <c r="B170" s="448">
        <v>66</v>
      </c>
      <c r="C170" s="448" t="s">
        <v>880</v>
      </c>
      <c r="D170" s="441">
        <v>1955513.18</v>
      </c>
      <c r="E170" s="441">
        <v>1199737.71</v>
      </c>
      <c r="F170" s="441">
        <v>2218355.92</v>
      </c>
      <c r="G170" s="441">
        <v>385956.32</v>
      </c>
      <c r="H170" s="441">
        <v>100000</v>
      </c>
      <c r="I170" s="441">
        <v>0</v>
      </c>
      <c r="J170" s="442">
        <f t="shared" si="27"/>
        <v>5859563.1299999999</v>
      </c>
      <c r="K170" s="443">
        <f t="shared" si="28"/>
        <v>2055513.18</v>
      </c>
      <c r="L170" s="443">
        <f t="shared" si="29"/>
        <v>1199737.71</v>
      </c>
      <c r="M170" s="450">
        <f t="shared" si="24"/>
        <v>0.26519700363631471</v>
      </c>
      <c r="N170" s="450">
        <f t="shared" si="25"/>
        <v>3.6014817283627876E-2</v>
      </c>
      <c r="O170" s="450">
        <f t="shared" si="26"/>
        <v>0.32519360911369</v>
      </c>
    </row>
    <row r="171" spans="1:15" x14ac:dyDescent="0.25">
      <c r="A171" s="448" t="s">
        <v>844</v>
      </c>
      <c r="B171" s="448">
        <v>67</v>
      </c>
      <c r="C171" s="448" t="s">
        <v>881</v>
      </c>
      <c r="D171" s="441">
        <v>21688791.059999999</v>
      </c>
      <c r="E171" s="441">
        <v>11409806.32</v>
      </c>
      <c r="F171" s="441">
        <v>21979648.300000001</v>
      </c>
      <c r="G171" s="441">
        <v>5025116.83</v>
      </c>
      <c r="H171" s="441">
        <v>0</v>
      </c>
      <c r="I171" s="441">
        <v>0</v>
      </c>
      <c r="J171" s="442">
        <f t="shared" si="27"/>
        <v>60103362.509999998</v>
      </c>
      <c r="K171" s="443">
        <f t="shared" si="28"/>
        <v>21688791.059999999</v>
      </c>
      <c r="L171" s="443">
        <f t="shared" si="29"/>
        <v>11409806.32</v>
      </c>
      <c r="M171" s="450">
        <f t="shared" si="24"/>
        <v>-5.695796408915077E-2</v>
      </c>
      <c r="N171" s="450">
        <f t="shared" si="25"/>
        <v>0.43725056721250288</v>
      </c>
      <c r="O171" s="450">
        <f t="shared" si="26"/>
        <v>0.16685478926624442</v>
      </c>
    </row>
    <row r="172" spans="1:15" x14ac:dyDescent="0.25">
      <c r="A172" s="448" t="s">
        <v>845</v>
      </c>
      <c r="B172" s="448">
        <v>68</v>
      </c>
      <c r="C172" s="448" t="s">
        <v>881</v>
      </c>
      <c r="D172" s="441">
        <v>720305.34</v>
      </c>
      <c r="E172" s="441">
        <v>349346.03</v>
      </c>
      <c r="F172" s="441">
        <v>744505.61</v>
      </c>
      <c r="G172" s="441">
        <v>216017.44</v>
      </c>
      <c r="H172" s="441">
        <v>130000</v>
      </c>
      <c r="I172" s="441">
        <v>0</v>
      </c>
      <c r="J172" s="442">
        <f t="shared" si="27"/>
        <v>2160174.42</v>
      </c>
      <c r="K172" s="443">
        <f t="shared" si="28"/>
        <v>850305.34</v>
      </c>
      <c r="L172" s="443">
        <f t="shared" si="29"/>
        <v>349346.03</v>
      </c>
      <c r="M172" s="450">
        <f t="shared" si="24"/>
        <v>0.38725295962433992</v>
      </c>
      <c r="N172" s="450">
        <f t="shared" si="25"/>
        <v>-0.13867642241247846</v>
      </c>
      <c r="O172" s="450">
        <f t="shared" si="26"/>
        <v>0.30030364000712639</v>
      </c>
    </row>
    <row r="173" spans="1:15" x14ac:dyDescent="0.25">
      <c r="A173" s="448" t="s">
        <v>840</v>
      </c>
      <c r="B173" s="448">
        <v>69</v>
      </c>
      <c r="C173" s="448" t="s">
        <v>880</v>
      </c>
      <c r="D173" s="441">
        <v>1029758.49</v>
      </c>
      <c r="E173" s="441">
        <v>494304.48</v>
      </c>
      <c r="F173" s="441">
        <v>1070036.1200000001</v>
      </c>
      <c r="G173" s="441">
        <v>298233.23</v>
      </c>
      <c r="H173" s="441">
        <v>90000</v>
      </c>
      <c r="I173" s="441">
        <v>0</v>
      </c>
      <c r="J173" s="442">
        <f t="shared" si="27"/>
        <v>2982332.32</v>
      </c>
      <c r="K173" s="443">
        <f t="shared" si="28"/>
        <v>1119758.49</v>
      </c>
      <c r="L173" s="443">
        <f t="shared" si="29"/>
        <v>494304.48</v>
      </c>
      <c r="M173" s="450">
        <f t="shared" si="24"/>
        <v>0.46951981141784405</v>
      </c>
      <c r="N173" s="450">
        <f t="shared" si="25"/>
        <v>-0.10995940457742126</v>
      </c>
      <c r="O173" s="450">
        <f t="shared" si="26"/>
        <v>0.35454948698486466</v>
      </c>
    </row>
    <row r="174" spans="1:15" x14ac:dyDescent="0.25">
      <c r="A174" s="448" t="s">
        <v>848</v>
      </c>
      <c r="B174" s="448">
        <v>70</v>
      </c>
      <c r="C174" s="448" t="s">
        <v>879</v>
      </c>
      <c r="D174" s="441">
        <v>1099153.08</v>
      </c>
      <c r="E174" s="441">
        <v>598232.86</v>
      </c>
      <c r="F174" s="441">
        <v>1130918.1399999999</v>
      </c>
      <c r="G174" s="441">
        <v>304256.02</v>
      </c>
      <c r="H174" s="441">
        <v>0</v>
      </c>
      <c r="I174" s="441">
        <v>0</v>
      </c>
      <c r="J174" s="442">
        <f t="shared" si="27"/>
        <v>3132560.1</v>
      </c>
      <c r="K174" s="443">
        <f t="shared" si="28"/>
        <v>1099153.08</v>
      </c>
      <c r="L174" s="443">
        <f t="shared" si="29"/>
        <v>598232.86</v>
      </c>
      <c r="M174" s="450">
        <f t="shared" si="24"/>
        <v>0.12446222845640675</v>
      </c>
      <c r="N174" s="450">
        <f t="shared" si="25"/>
        <v>0.46926006213484173</v>
      </c>
      <c r="O174" s="450">
        <f t="shared" si="26"/>
        <v>0.29365794166777248</v>
      </c>
    </row>
    <row r="175" spans="1:15" x14ac:dyDescent="0.25">
      <c r="A175" s="448" t="s">
        <v>836</v>
      </c>
      <c r="B175" s="448">
        <v>71</v>
      </c>
      <c r="C175" s="448" t="s">
        <v>878</v>
      </c>
      <c r="D175" s="441">
        <v>564578.73</v>
      </c>
      <c r="E175" s="441">
        <v>338992.22</v>
      </c>
      <c r="F175" s="441">
        <v>618021.65</v>
      </c>
      <c r="G175" s="441">
        <v>180176.96</v>
      </c>
      <c r="H175" s="441">
        <v>100000</v>
      </c>
      <c r="I175" s="441">
        <v>0</v>
      </c>
      <c r="J175" s="442">
        <f t="shared" si="27"/>
        <v>1801769.56</v>
      </c>
      <c r="K175" s="443">
        <f t="shared" si="28"/>
        <v>664578.73</v>
      </c>
      <c r="L175" s="443">
        <f t="shared" si="29"/>
        <v>338992.22</v>
      </c>
      <c r="M175" s="450">
        <f t="shared" si="24"/>
        <v>0.34477481403431343</v>
      </c>
      <c r="N175" s="450">
        <f t="shared" si="25"/>
        <v>-3.8569253000436676E-3</v>
      </c>
      <c r="O175" s="450">
        <f t="shared" si="26"/>
        <v>0.2980876583010228</v>
      </c>
    </row>
    <row r="176" spans="1:15" x14ac:dyDescent="0.25">
      <c r="A176" s="448" t="s">
        <v>849</v>
      </c>
      <c r="B176" s="448">
        <v>72</v>
      </c>
      <c r="C176" s="448" t="s">
        <v>879</v>
      </c>
      <c r="D176" s="441">
        <v>707653.71</v>
      </c>
      <c r="E176" s="441">
        <v>460049.96</v>
      </c>
      <c r="F176" s="441">
        <v>736210.02</v>
      </c>
      <c r="G176" s="441">
        <v>211545.97</v>
      </c>
      <c r="H176" s="441">
        <v>0</v>
      </c>
      <c r="I176" s="441">
        <v>0</v>
      </c>
      <c r="J176" s="442">
        <f t="shared" si="27"/>
        <v>2115459.66</v>
      </c>
      <c r="K176" s="443">
        <f t="shared" si="28"/>
        <v>707653.71</v>
      </c>
      <c r="L176" s="443">
        <f t="shared" si="29"/>
        <v>460049.96</v>
      </c>
      <c r="M176" s="450">
        <f t="shared" si="24"/>
        <v>0.4021406185217713</v>
      </c>
      <c r="N176" s="450">
        <f t="shared" si="25"/>
        <v>3.3167312393485915E-2</v>
      </c>
      <c r="O176" s="450">
        <f t="shared" si="26"/>
        <v>0.4041422203912548</v>
      </c>
    </row>
    <row r="177" spans="1:15" x14ac:dyDescent="0.25">
      <c r="A177" s="448" t="s">
        <v>850</v>
      </c>
      <c r="B177" s="448">
        <v>73</v>
      </c>
      <c r="C177" s="448" t="s">
        <v>880</v>
      </c>
      <c r="D177" s="441">
        <v>445272.05</v>
      </c>
      <c r="E177" s="441">
        <v>219315.17</v>
      </c>
      <c r="F177" s="441">
        <v>500214.7</v>
      </c>
      <c r="G177" s="441">
        <v>131644.67000000001</v>
      </c>
      <c r="H177" s="441">
        <v>20000</v>
      </c>
      <c r="I177" s="441"/>
      <c r="J177" s="442">
        <f t="shared" si="27"/>
        <v>1316446.5899999999</v>
      </c>
      <c r="K177" s="443">
        <f t="shared" si="28"/>
        <v>465272.05</v>
      </c>
      <c r="L177" s="443">
        <f t="shared" si="29"/>
        <v>219315.17</v>
      </c>
      <c r="M177" s="450">
        <f t="shared" si="24"/>
        <v>0.1663521362697995</v>
      </c>
      <c r="N177" s="450">
        <f t="shared" si="25"/>
        <v>9.0458378496633962E-2</v>
      </c>
      <c r="O177" s="450">
        <f t="shared" si="26"/>
        <v>0.25723476248977151</v>
      </c>
    </row>
    <row r="178" spans="1:15" x14ac:dyDescent="0.25">
      <c r="A178" s="448" t="s">
        <v>851</v>
      </c>
      <c r="B178" s="448">
        <v>74</v>
      </c>
      <c r="C178" s="448" t="s">
        <v>880</v>
      </c>
      <c r="D178" s="441">
        <v>363947.33</v>
      </c>
      <c r="E178" s="441">
        <v>561457.5</v>
      </c>
      <c r="F178" s="441">
        <v>474136.04</v>
      </c>
      <c r="G178" s="441">
        <v>167171.22</v>
      </c>
      <c r="H178" s="441">
        <v>0</v>
      </c>
      <c r="I178" s="441">
        <v>105000</v>
      </c>
      <c r="J178" s="442">
        <f t="shared" si="27"/>
        <v>1671712.09</v>
      </c>
      <c r="K178" s="443">
        <f t="shared" si="28"/>
        <v>363947.33</v>
      </c>
      <c r="L178" s="443">
        <f t="shared" si="29"/>
        <v>666457.5</v>
      </c>
      <c r="M178" s="450">
        <f t="shared" si="24"/>
        <v>-0.11365714224064871</v>
      </c>
      <c r="N178" s="450">
        <f t="shared" si="25"/>
        <v>0.11754088838143328</v>
      </c>
      <c r="O178" s="450">
        <f t="shared" si="26"/>
        <v>0.15142689342264415</v>
      </c>
    </row>
    <row r="179" spans="1:15" x14ac:dyDescent="0.25">
      <c r="A179" s="448" t="s">
        <v>852</v>
      </c>
      <c r="B179" s="448">
        <v>75</v>
      </c>
      <c r="C179" s="448" t="s">
        <v>879</v>
      </c>
      <c r="D179" s="441">
        <v>549368.87</v>
      </c>
      <c r="E179" s="441">
        <v>314737.71999999997</v>
      </c>
      <c r="F179" s="441">
        <v>608105.07999999996</v>
      </c>
      <c r="G179" s="441">
        <v>163579.07999999999</v>
      </c>
      <c r="H179" s="441">
        <v>0</v>
      </c>
      <c r="I179" s="441">
        <v>0</v>
      </c>
      <c r="J179" s="442">
        <f t="shared" si="27"/>
        <v>1635790.75</v>
      </c>
      <c r="K179" s="443">
        <f t="shared" si="28"/>
        <v>549368.87</v>
      </c>
      <c r="L179" s="443">
        <f t="shared" si="29"/>
        <v>314737.71999999997</v>
      </c>
      <c r="M179" s="450">
        <f t="shared" si="24"/>
        <v>0.22401747035260144</v>
      </c>
      <c r="N179" s="450">
        <f t="shared" si="25"/>
        <v>4.6950031574384044E-2</v>
      </c>
      <c r="O179" s="450">
        <f t="shared" si="26"/>
        <v>0.22690749281540779</v>
      </c>
    </row>
    <row r="180" spans="1:15" x14ac:dyDescent="0.25">
      <c r="A180" s="448" t="s">
        <v>856</v>
      </c>
      <c r="B180" s="448">
        <v>76</v>
      </c>
      <c r="C180" s="448" t="s">
        <v>880</v>
      </c>
      <c r="D180" s="441">
        <v>618162.06999999995</v>
      </c>
      <c r="E180" s="441">
        <v>403423.79</v>
      </c>
      <c r="F180" s="441">
        <v>628081.26</v>
      </c>
      <c r="G180" s="441">
        <v>195518.58</v>
      </c>
      <c r="H180" s="441">
        <v>110000</v>
      </c>
      <c r="I180" s="441">
        <v>0</v>
      </c>
      <c r="J180" s="442">
        <f t="shared" si="27"/>
        <v>1955185.7</v>
      </c>
      <c r="K180" s="443">
        <f t="shared" si="28"/>
        <v>728162.07</v>
      </c>
      <c r="L180" s="443">
        <f t="shared" si="29"/>
        <v>403423.79</v>
      </c>
      <c r="M180" s="450">
        <f t="shared" si="24"/>
        <v>0.20838656324958649</v>
      </c>
      <c r="N180" s="450">
        <f t="shared" si="25"/>
        <v>6.3512382861704575E-2</v>
      </c>
      <c r="O180" s="450">
        <f t="shared" si="26"/>
        <v>0.3147470434735411</v>
      </c>
    </row>
    <row r="181" spans="1:15" x14ac:dyDescent="0.25">
      <c r="A181" s="448" t="s">
        <v>853</v>
      </c>
      <c r="B181" s="448">
        <v>77</v>
      </c>
      <c r="C181" s="448" t="s">
        <v>881</v>
      </c>
      <c r="D181" s="441">
        <v>403828.68</v>
      </c>
      <c r="E181" s="441">
        <v>143556.35</v>
      </c>
      <c r="F181" s="441">
        <v>460834.48</v>
      </c>
      <c r="G181" s="441">
        <v>117024.39</v>
      </c>
      <c r="H181" s="441">
        <v>75000</v>
      </c>
      <c r="I181" s="441">
        <v>0</v>
      </c>
      <c r="J181" s="442">
        <f t="shared" si="27"/>
        <v>1200243.8999999999</v>
      </c>
      <c r="K181" s="443">
        <f t="shared" si="28"/>
        <v>478828.68</v>
      </c>
      <c r="L181" s="443">
        <f t="shared" si="29"/>
        <v>143556.35</v>
      </c>
      <c r="M181" s="450">
        <f t="shared" si="24"/>
        <v>4.7851927170512454E-2</v>
      </c>
      <c r="N181" s="450">
        <f t="shared" si="25"/>
        <v>1.2953723311381027</v>
      </c>
      <c r="O181" s="450">
        <f t="shared" si="26"/>
        <v>0.23595186853331129</v>
      </c>
    </row>
    <row r="182" spans="1:15" x14ac:dyDescent="0.25">
      <c r="A182" s="448" t="s">
        <v>854</v>
      </c>
      <c r="B182" s="448">
        <v>78</v>
      </c>
      <c r="C182" s="448" t="s">
        <v>879</v>
      </c>
      <c r="D182" s="441">
        <v>2525626.98</v>
      </c>
      <c r="E182" s="441">
        <v>2179243.48</v>
      </c>
      <c r="F182" s="441">
        <v>2502265.44</v>
      </c>
      <c r="G182" s="441">
        <v>800792.89</v>
      </c>
      <c r="H182" s="441">
        <v>0</v>
      </c>
      <c r="I182" s="441">
        <v>0</v>
      </c>
      <c r="J182" s="442">
        <f t="shared" si="27"/>
        <v>8007928.79</v>
      </c>
      <c r="K182" s="443">
        <f t="shared" si="28"/>
        <v>2525626.98</v>
      </c>
      <c r="L182" s="443">
        <f t="shared" si="29"/>
        <v>2179243.48</v>
      </c>
      <c r="M182" s="450">
        <f t="shared" si="24"/>
        <v>0.2823907558162102</v>
      </c>
      <c r="N182" s="450">
        <f t="shared" si="25"/>
        <v>1.5996075625617223E-2</v>
      </c>
      <c r="O182" s="450">
        <f t="shared" si="26"/>
        <v>0.29140751692130795</v>
      </c>
    </row>
    <row r="183" spans="1:15" x14ac:dyDescent="0.25">
      <c r="A183" s="448" t="s">
        <v>855</v>
      </c>
      <c r="B183" s="448">
        <v>79</v>
      </c>
      <c r="C183" s="448" t="s">
        <v>879</v>
      </c>
      <c r="D183" s="444">
        <v>187402.18</v>
      </c>
      <c r="E183" s="444">
        <v>107903.78</v>
      </c>
      <c r="F183" s="444">
        <v>174779.56</v>
      </c>
      <c r="G183" s="444">
        <v>52231.72</v>
      </c>
      <c r="H183" s="441">
        <v>0</v>
      </c>
      <c r="I183" s="441">
        <v>0</v>
      </c>
      <c r="J183" s="442">
        <f t="shared" si="27"/>
        <v>522317.24</v>
      </c>
      <c r="K183" s="443">
        <f t="shared" si="28"/>
        <v>187402.18</v>
      </c>
      <c r="L183" s="443">
        <f t="shared" si="29"/>
        <v>107903.78</v>
      </c>
      <c r="M183" s="450">
        <f t="shared" si="24"/>
        <v>0.29392639122051478</v>
      </c>
      <c r="N183" s="450">
        <f t="shared" si="25"/>
        <v>-4.0557221999189985E-2</v>
      </c>
      <c r="O183" s="450">
        <f t="shared" si="26"/>
        <v>0.31151599940239483</v>
      </c>
    </row>
    <row r="184" spans="1:15" x14ac:dyDescent="0.25">
      <c r="A184" s="448" t="s">
        <v>857</v>
      </c>
      <c r="B184" s="448">
        <v>80</v>
      </c>
      <c r="C184" s="448" t="s">
        <v>879</v>
      </c>
      <c r="D184" s="441">
        <v>178285.58</v>
      </c>
      <c r="E184" s="441">
        <v>90094.15</v>
      </c>
      <c r="F184" s="441">
        <v>392610.38</v>
      </c>
      <c r="G184" s="441">
        <v>73443.34</v>
      </c>
      <c r="H184" s="441">
        <v>0</v>
      </c>
      <c r="I184" s="441">
        <v>0</v>
      </c>
      <c r="J184" s="442">
        <f t="shared" si="27"/>
        <v>734433.45</v>
      </c>
      <c r="K184" s="443">
        <f t="shared" si="28"/>
        <v>178285.58</v>
      </c>
      <c r="L184" s="443">
        <f t="shared" si="29"/>
        <v>90094.15</v>
      </c>
      <c r="M184" s="450">
        <f t="shared" si="24"/>
        <v>0.19440736323599483</v>
      </c>
      <c r="N184" s="450">
        <f t="shared" si="25"/>
        <v>1.1527786822114416E-2</v>
      </c>
      <c r="O184" s="450">
        <f t="shared" si="26"/>
        <v>0.19740816479023793</v>
      </c>
    </row>
    <row r="185" spans="1:15" x14ac:dyDescent="0.25">
      <c r="A185" s="448" t="s">
        <v>858</v>
      </c>
      <c r="B185" s="448">
        <v>81</v>
      </c>
      <c r="C185" s="448" t="s">
        <v>879</v>
      </c>
      <c r="D185" s="441">
        <v>398293.58</v>
      </c>
      <c r="E185" s="441">
        <v>253023.35999999999</v>
      </c>
      <c r="F185" s="441">
        <v>411728.39</v>
      </c>
      <c r="G185" s="441" t="s">
        <v>882</v>
      </c>
      <c r="H185" s="441">
        <v>0</v>
      </c>
      <c r="I185" s="441">
        <v>0</v>
      </c>
      <c r="J185" s="442">
        <f t="shared" si="27"/>
        <v>1063045.33</v>
      </c>
      <c r="K185" s="443">
        <f t="shared" si="28"/>
        <v>398293.58</v>
      </c>
      <c r="L185" s="443">
        <f t="shared" si="29"/>
        <v>253023.35999999999</v>
      </c>
      <c r="M185" s="450">
        <f t="shared" si="24"/>
        <v>0.24343305818876626</v>
      </c>
      <c r="N185" s="450">
        <f t="shared" si="25"/>
        <v>0.13772622080579633</v>
      </c>
      <c r="O185" s="450">
        <f t="shared" si="26"/>
        <v>0.36654226911359467</v>
      </c>
    </row>
    <row r="186" spans="1:15" x14ac:dyDescent="0.25">
      <c r="A186" s="448" t="s">
        <v>859</v>
      </c>
      <c r="B186" s="448">
        <v>82</v>
      </c>
      <c r="C186" s="448" t="s">
        <v>880</v>
      </c>
      <c r="D186" s="441">
        <v>1381262.78</v>
      </c>
      <c r="E186" s="441">
        <v>937221.4</v>
      </c>
      <c r="F186" s="441">
        <v>1450584.51</v>
      </c>
      <c r="G186" s="441">
        <v>418785.42</v>
      </c>
      <c r="H186" s="441">
        <v>0</v>
      </c>
      <c r="I186" s="441">
        <v>0</v>
      </c>
      <c r="J186" s="442">
        <f t="shared" si="27"/>
        <v>4187854.1100000003</v>
      </c>
      <c r="K186" s="443">
        <f t="shared" si="28"/>
        <v>1381262.78</v>
      </c>
      <c r="L186" s="443">
        <f t="shared" si="29"/>
        <v>937221.4</v>
      </c>
      <c r="M186" s="450">
        <f t="shared" si="24"/>
        <v>0.11373598009867147</v>
      </c>
      <c r="N186" s="450">
        <f t="shared" si="25"/>
        <v>0.28104668145340583</v>
      </c>
      <c r="O186" s="450">
        <f t="shared" si="26"/>
        <v>0.32989849564650697</v>
      </c>
    </row>
    <row r="187" spans="1:15" x14ac:dyDescent="0.25">
      <c r="A187" s="448" t="s">
        <v>860</v>
      </c>
      <c r="B187" s="448">
        <v>83</v>
      </c>
      <c r="C187" s="448" t="s">
        <v>879</v>
      </c>
      <c r="D187" s="441">
        <v>631232.31999999995</v>
      </c>
      <c r="E187" s="441">
        <v>297891.51</v>
      </c>
      <c r="F187" s="441">
        <v>615494.84</v>
      </c>
      <c r="G187" s="441">
        <v>171624.29</v>
      </c>
      <c r="H187" s="441">
        <v>0</v>
      </c>
      <c r="I187" s="441">
        <v>0</v>
      </c>
      <c r="J187" s="442">
        <f t="shared" si="27"/>
        <v>1716242.96</v>
      </c>
      <c r="K187" s="443">
        <f t="shared" si="28"/>
        <v>631232.31999999995</v>
      </c>
      <c r="L187" s="443">
        <f t="shared" si="29"/>
        <v>297891.51</v>
      </c>
      <c r="M187" s="450">
        <f t="shared" si="24"/>
        <v>0.40522595742423428</v>
      </c>
      <c r="N187" s="450">
        <f t="shared" si="25"/>
        <v>0.14243007670376784</v>
      </c>
      <c r="O187" s="450">
        <f t="shared" si="26"/>
        <v>0.42394868096827465</v>
      </c>
    </row>
    <row r="190" spans="1:15" x14ac:dyDescent="0.25">
      <c r="A190" s="610" t="s">
        <v>883</v>
      </c>
      <c r="B190" s="611"/>
      <c r="C190" s="611"/>
      <c r="D190" s="611"/>
      <c r="E190" s="611"/>
      <c r="F190" s="611"/>
      <c r="G190" s="611"/>
      <c r="H190" s="611"/>
      <c r="I190" s="611"/>
      <c r="J190" s="611"/>
      <c r="K190" s="611"/>
      <c r="L190" s="612"/>
      <c r="M190" s="609"/>
      <c r="N190" s="609"/>
      <c r="O190" s="609"/>
    </row>
    <row r="191" spans="1:15" ht="45" x14ac:dyDescent="0.25">
      <c r="A191" s="454" t="s">
        <v>809</v>
      </c>
      <c r="B191" s="454" t="s">
        <v>810</v>
      </c>
      <c r="C191" s="454" t="s">
        <v>811</v>
      </c>
      <c r="D191" s="454" t="s">
        <v>814</v>
      </c>
      <c r="E191" s="454" t="s">
        <v>815</v>
      </c>
      <c r="F191" s="454" t="s">
        <v>816</v>
      </c>
      <c r="G191" s="454" t="s">
        <v>817</v>
      </c>
      <c r="H191" s="454" t="s">
        <v>818</v>
      </c>
      <c r="I191" s="454" t="s">
        <v>819</v>
      </c>
      <c r="J191" s="455" t="s">
        <v>820</v>
      </c>
      <c r="K191" s="456" t="s">
        <v>821</v>
      </c>
      <c r="L191" s="456" t="s">
        <v>822</v>
      </c>
      <c r="M191" s="446"/>
      <c r="N191" s="446"/>
      <c r="O191" s="446"/>
    </row>
    <row r="192" spans="1:15" x14ac:dyDescent="0.25">
      <c r="A192" s="448" t="s">
        <v>825</v>
      </c>
      <c r="B192" s="448">
        <v>51</v>
      </c>
      <c r="C192" s="448" t="s">
        <v>885</v>
      </c>
      <c r="D192" s="441">
        <v>928010.05</v>
      </c>
      <c r="E192" s="441">
        <v>780554.35</v>
      </c>
      <c r="F192" s="441">
        <v>1092906.44</v>
      </c>
      <c r="G192" s="441">
        <v>311274.53999999998</v>
      </c>
      <c r="H192" s="441">
        <v>0</v>
      </c>
      <c r="I192" s="441">
        <v>0</v>
      </c>
      <c r="J192" s="442">
        <f>SUM(D192:I192)</f>
        <v>3112745.38</v>
      </c>
      <c r="K192" s="443">
        <f>+D192+H192</f>
        <v>928010.05</v>
      </c>
      <c r="L192" s="443">
        <f>+E192+I192</f>
        <v>780554.35</v>
      </c>
    </row>
    <row r="193" spans="1:12" x14ac:dyDescent="0.25">
      <c r="A193" s="449" t="s">
        <v>823</v>
      </c>
      <c r="B193" s="449">
        <v>52</v>
      </c>
      <c r="C193" s="448" t="s">
        <v>884</v>
      </c>
      <c r="D193" s="445">
        <v>550387.61</v>
      </c>
      <c r="E193" s="445">
        <v>327377.76</v>
      </c>
      <c r="F193" s="445">
        <v>593527.69999999995</v>
      </c>
      <c r="G193" s="445">
        <v>135699.23000000001</v>
      </c>
      <c r="H193" s="445">
        <v>50000</v>
      </c>
      <c r="I193" s="445"/>
      <c r="J193" s="442">
        <f t="shared" ref="J193:J224" si="30">SUM(D193:I193)</f>
        <v>1656992.2999999998</v>
      </c>
      <c r="K193" s="443">
        <f t="shared" ref="K193:K224" si="31">+D193+H193</f>
        <v>600387.61</v>
      </c>
      <c r="L193" s="443">
        <f t="shared" ref="L193:L224" si="32">+E193+I193</f>
        <v>327377.76</v>
      </c>
    </row>
    <row r="194" spans="1:12" x14ac:dyDescent="0.25">
      <c r="A194" s="448" t="s">
        <v>827</v>
      </c>
      <c r="B194" s="448">
        <v>53</v>
      </c>
      <c r="C194" s="448" t="s">
        <v>886</v>
      </c>
      <c r="D194" s="441">
        <v>335983.38</v>
      </c>
      <c r="E194" s="441">
        <v>216770.13</v>
      </c>
      <c r="F194" s="441">
        <v>412243.74</v>
      </c>
      <c r="G194" s="441">
        <v>111888.59</v>
      </c>
      <c r="H194" s="441">
        <v>42000</v>
      </c>
      <c r="I194" s="441">
        <v>0</v>
      </c>
      <c r="J194" s="442">
        <f t="shared" si="30"/>
        <v>1118885.8400000001</v>
      </c>
      <c r="K194" s="443">
        <f t="shared" si="31"/>
        <v>377983.38</v>
      </c>
      <c r="L194" s="443">
        <f t="shared" si="32"/>
        <v>216770.13</v>
      </c>
    </row>
    <row r="195" spans="1:12" x14ac:dyDescent="0.25">
      <c r="A195" s="448" t="s">
        <v>829</v>
      </c>
      <c r="B195" s="448">
        <v>54</v>
      </c>
      <c r="C195" s="448" t="s">
        <v>886</v>
      </c>
      <c r="D195" s="441">
        <v>265329.84000000003</v>
      </c>
      <c r="E195" s="441">
        <v>222959.62</v>
      </c>
      <c r="F195" s="441">
        <v>278145.78000000003</v>
      </c>
      <c r="G195" s="441">
        <v>87826.14</v>
      </c>
      <c r="H195" s="441">
        <v>24000</v>
      </c>
      <c r="I195" s="441">
        <v>0</v>
      </c>
      <c r="J195" s="442">
        <f t="shared" si="30"/>
        <v>878261.38</v>
      </c>
      <c r="K195" s="443">
        <f t="shared" si="31"/>
        <v>289329.84000000003</v>
      </c>
      <c r="L195" s="443">
        <f t="shared" si="32"/>
        <v>222959.62</v>
      </c>
    </row>
    <row r="196" spans="1:12" x14ac:dyDescent="0.25">
      <c r="A196" s="448" t="s">
        <v>830</v>
      </c>
      <c r="B196" s="448">
        <v>55</v>
      </c>
      <c r="C196" s="448" t="s">
        <v>884</v>
      </c>
      <c r="D196" s="441">
        <v>284524.79999999999</v>
      </c>
      <c r="E196" s="441">
        <v>260473.3</v>
      </c>
      <c r="F196" s="441">
        <v>357442.33</v>
      </c>
      <c r="G196" s="441">
        <v>104826.39</v>
      </c>
      <c r="H196" s="441">
        <v>0</v>
      </c>
      <c r="I196" s="441">
        <v>41000</v>
      </c>
      <c r="J196" s="442">
        <f t="shared" si="30"/>
        <v>1048266.82</v>
      </c>
      <c r="K196" s="443">
        <f t="shared" si="31"/>
        <v>284524.79999999999</v>
      </c>
      <c r="L196" s="443">
        <f t="shared" si="32"/>
        <v>301473.3</v>
      </c>
    </row>
    <row r="197" spans="1:12" x14ac:dyDescent="0.25">
      <c r="A197" s="448" t="s">
        <v>831</v>
      </c>
      <c r="B197" s="448">
        <v>56</v>
      </c>
      <c r="C197" s="448" t="s">
        <v>886</v>
      </c>
      <c r="D197" s="441">
        <v>472059.68</v>
      </c>
      <c r="E197" s="441">
        <v>302124.28999999998</v>
      </c>
      <c r="F197" s="441">
        <v>469935.51</v>
      </c>
      <c r="G197" s="441">
        <v>147124.4</v>
      </c>
      <c r="H197" s="441">
        <v>80000</v>
      </c>
      <c r="I197" s="441">
        <v>0</v>
      </c>
      <c r="J197" s="442">
        <f t="shared" si="30"/>
        <v>1471243.88</v>
      </c>
      <c r="K197" s="443">
        <f t="shared" si="31"/>
        <v>552059.67999999993</v>
      </c>
      <c r="L197" s="443">
        <f t="shared" si="32"/>
        <v>302124.28999999998</v>
      </c>
    </row>
    <row r="198" spans="1:12" x14ac:dyDescent="0.25">
      <c r="A198" s="448" t="s">
        <v>832</v>
      </c>
      <c r="B198" s="448">
        <v>57</v>
      </c>
      <c r="C198" s="448" t="s">
        <v>884</v>
      </c>
      <c r="D198" s="441">
        <v>299064.63</v>
      </c>
      <c r="E198" s="441">
        <v>242651.12</v>
      </c>
      <c r="F198" s="441">
        <v>377790.53</v>
      </c>
      <c r="G198" s="441">
        <v>104389.58</v>
      </c>
      <c r="H198" s="441">
        <v>20000</v>
      </c>
      <c r="I198" s="441">
        <v>0</v>
      </c>
      <c r="J198" s="442">
        <f t="shared" si="30"/>
        <v>1043895.86</v>
      </c>
      <c r="K198" s="443">
        <f t="shared" si="31"/>
        <v>319064.63</v>
      </c>
      <c r="L198" s="443">
        <f t="shared" si="32"/>
        <v>242651.12</v>
      </c>
    </row>
    <row r="199" spans="1:12" x14ac:dyDescent="0.25">
      <c r="A199" s="448" t="s">
        <v>847</v>
      </c>
      <c r="B199" s="448">
        <v>58</v>
      </c>
      <c r="C199" s="448" t="s">
        <v>884</v>
      </c>
      <c r="D199" s="441">
        <v>443669.39</v>
      </c>
      <c r="E199" s="441">
        <v>213755.12</v>
      </c>
      <c r="F199" s="441">
        <v>433362.71</v>
      </c>
      <c r="G199" s="441">
        <v>130745.14</v>
      </c>
      <c r="H199" s="441">
        <v>85919</v>
      </c>
      <c r="I199" s="441"/>
      <c r="J199" s="442">
        <f t="shared" si="30"/>
        <v>1307451.3599999999</v>
      </c>
      <c r="K199" s="443">
        <f t="shared" si="31"/>
        <v>529588.39</v>
      </c>
      <c r="L199" s="443">
        <f t="shared" si="32"/>
        <v>213755.12</v>
      </c>
    </row>
    <row r="200" spans="1:12" x14ac:dyDescent="0.25">
      <c r="A200" s="448" t="s">
        <v>833</v>
      </c>
      <c r="B200" s="448">
        <v>59</v>
      </c>
      <c r="C200" s="448" t="s">
        <v>885</v>
      </c>
      <c r="D200" s="441">
        <v>171971.64</v>
      </c>
      <c r="E200" s="441">
        <v>147952.4</v>
      </c>
      <c r="F200" s="441">
        <v>181129.81</v>
      </c>
      <c r="G200" s="441">
        <v>55672.65</v>
      </c>
      <c r="H200" s="441">
        <v>0</v>
      </c>
      <c r="I200" s="441">
        <v>0</v>
      </c>
      <c r="J200" s="442">
        <f t="shared" si="30"/>
        <v>556726.5</v>
      </c>
      <c r="K200" s="443">
        <f t="shared" si="31"/>
        <v>171971.64</v>
      </c>
      <c r="L200" s="443">
        <f t="shared" si="32"/>
        <v>147952.4</v>
      </c>
    </row>
    <row r="201" spans="1:12" x14ac:dyDescent="0.25">
      <c r="A201" s="448" t="s">
        <v>834</v>
      </c>
      <c r="B201" s="448">
        <v>60</v>
      </c>
      <c r="C201" s="448" t="s">
        <v>885</v>
      </c>
      <c r="D201" s="441">
        <v>399321.4</v>
      </c>
      <c r="E201" s="441">
        <v>344905.86</v>
      </c>
      <c r="F201" s="441">
        <v>486083.04</v>
      </c>
      <c r="G201" s="441">
        <v>136701.15</v>
      </c>
      <c r="H201" s="441">
        <v>0</v>
      </c>
      <c r="I201" s="441">
        <v>0</v>
      </c>
      <c r="J201" s="442">
        <f t="shared" si="30"/>
        <v>1367011.45</v>
      </c>
      <c r="K201" s="443">
        <f t="shared" si="31"/>
        <v>399321.4</v>
      </c>
      <c r="L201" s="443">
        <f t="shared" si="32"/>
        <v>344905.86</v>
      </c>
    </row>
    <row r="202" spans="1:12" x14ac:dyDescent="0.25">
      <c r="A202" s="448" t="s">
        <v>835</v>
      </c>
      <c r="B202" s="448">
        <v>61</v>
      </c>
      <c r="C202" s="448" t="s">
        <v>885</v>
      </c>
      <c r="D202" s="441">
        <v>1965866.65</v>
      </c>
      <c r="E202" s="441">
        <v>1470589.42</v>
      </c>
      <c r="F202" s="441">
        <v>2086808.09</v>
      </c>
      <c r="G202" s="441">
        <v>613696.02</v>
      </c>
      <c r="H202" s="441">
        <v>0</v>
      </c>
      <c r="I202" s="441">
        <v>0</v>
      </c>
      <c r="J202" s="442">
        <f t="shared" si="30"/>
        <v>6136960.1799999997</v>
      </c>
      <c r="K202" s="443">
        <f t="shared" si="31"/>
        <v>1965866.65</v>
      </c>
      <c r="L202" s="443">
        <f t="shared" si="32"/>
        <v>1470589.42</v>
      </c>
    </row>
    <row r="203" spans="1:12" x14ac:dyDescent="0.25">
      <c r="A203" s="448" t="s">
        <v>837</v>
      </c>
      <c r="B203" s="448">
        <v>62</v>
      </c>
      <c r="C203" s="448" t="s">
        <v>884</v>
      </c>
      <c r="D203" s="441">
        <v>316159.45</v>
      </c>
      <c r="E203" s="441">
        <v>242900.24</v>
      </c>
      <c r="F203" s="441">
        <v>319443.61</v>
      </c>
      <c r="G203" s="441">
        <v>100389.26</v>
      </c>
      <c r="H203" s="441">
        <v>25000</v>
      </c>
      <c r="I203" s="441">
        <v>0</v>
      </c>
      <c r="J203" s="442">
        <f t="shared" si="30"/>
        <v>1003892.5599999999</v>
      </c>
      <c r="K203" s="443">
        <f t="shared" si="31"/>
        <v>341159.45</v>
      </c>
      <c r="L203" s="443">
        <f t="shared" si="32"/>
        <v>242900.24</v>
      </c>
    </row>
    <row r="204" spans="1:12" x14ac:dyDescent="0.25">
      <c r="A204" s="448" t="s">
        <v>838</v>
      </c>
      <c r="B204" s="448">
        <v>63</v>
      </c>
      <c r="C204" s="448" t="s">
        <v>886</v>
      </c>
      <c r="D204" s="441">
        <v>451647.01</v>
      </c>
      <c r="E204" s="441">
        <v>368230.26</v>
      </c>
      <c r="F204" s="441">
        <v>433324.17</v>
      </c>
      <c r="G204" s="441">
        <v>110355.72</v>
      </c>
      <c r="H204" s="441">
        <v>40000</v>
      </c>
      <c r="I204" s="441">
        <v>0</v>
      </c>
      <c r="J204" s="442">
        <f t="shared" si="30"/>
        <v>1403557.16</v>
      </c>
      <c r="K204" s="443">
        <f t="shared" si="31"/>
        <v>491647.01</v>
      </c>
      <c r="L204" s="443">
        <f t="shared" si="32"/>
        <v>368230.26</v>
      </c>
    </row>
    <row r="205" spans="1:12" x14ac:dyDescent="0.25">
      <c r="A205" s="448" t="s">
        <v>839</v>
      </c>
      <c r="B205" s="448">
        <v>64</v>
      </c>
      <c r="C205" s="448" t="s">
        <v>885</v>
      </c>
      <c r="D205" s="441">
        <v>1108206.9099999999</v>
      </c>
      <c r="E205" s="441">
        <v>965138.87</v>
      </c>
      <c r="F205" s="441">
        <v>1127899.18</v>
      </c>
      <c r="G205" s="441">
        <v>355693.88</v>
      </c>
      <c r="H205" s="441">
        <v>0</v>
      </c>
      <c r="I205" s="441">
        <v>0</v>
      </c>
      <c r="J205" s="442">
        <f t="shared" si="30"/>
        <v>3556938.84</v>
      </c>
      <c r="K205" s="443">
        <f t="shared" si="31"/>
        <v>1108206.9099999999</v>
      </c>
      <c r="L205" s="443">
        <f t="shared" si="32"/>
        <v>965138.87</v>
      </c>
    </row>
    <row r="206" spans="1:12" x14ac:dyDescent="0.25">
      <c r="A206" s="448" t="s">
        <v>841</v>
      </c>
      <c r="B206" s="448">
        <v>65</v>
      </c>
      <c r="C206" s="448" t="s">
        <v>884</v>
      </c>
      <c r="D206" s="441">
        <v>375138.49</v>
      </c>
      <c r="E206" s="441">
        <v>198934.91</v>
      </c>
      <c r="F206" s="441">
        <v>371046.34</v>
      </c>
      <c r="G206" s="441">
        <v>115235.52</v>
      </c>
      <c r="H206" s="441">
        <v>92000</v>
      </c>
      <c r="I206" s="441"/>
      <c r="J206" s="442">
        <f t="shared" si="30"/>
        <v>1152355.26</v>
      </c>
      <c r="K206" s="443">
        <f t="shared" si="31"/>
        <v>467138.49</v>
      </c>
      <c r="L206" s="443">
        <f t="shared" si="32"/>
        <v>198934.91</v>
      </c>
    </row>
    <row r="207" spans="1:12" x14ac:dyDescent="0.25">
      <c r="A207" s="448" t="s">
        <v>842</v>
      </c>
      <c r="B207" s="448">
        <v>66</v>
      </c>
      <c r="C207" s="448" t="s">
        <v>887</v>
      </c>
      <c r="D207" s="441">
        <v>1624658.59</v>
      </c>
      <c r="E207" s="441">
        <v>1158031.42</v>
      </c>
      <c r="F207" s="441">
        <v>1673986.28</v>
      </c>
      <c r="G207" s="441">
        <v>206297.37</v>
      </c>
      <c r="H207" s="441">
        <v>0</v>
      </c>
      <c r="I207" s="441">
        <v>0</v>
      </c>
      <c r="J207" s="442">
        <f t="shared" si="30"/>
        <v>4662973.66</v>
      </c>
      <c r="K207" s="443">
        <f t="shared" si="31"/>
        <v>1624658.59</v>
      </c>
      <c r="L207" s="443">
        <f t="shared" si="32"/>
        <v>1158031.42</v>
      </c>
    </row>
    <row r="208" spans="1:12" x14ac:dyDescent="0.25">
      <c r="A208" s="448" t="s">
        <v>844</v>
      </c>
      <c r="B208" s="448">
        <v>67</v>
      </c>
      <c r="C208" s="448" t="s">
        <v>886</v>
      </c>
      <c r="D208" s="441">
        <v>18998753.219999999</v>
      </c>
      <c r="E208" s="441">
        <v>7938634.0700000003</v>
      </c>
      <c r="F208" s="441">
        <v>18836661.170000002</v>
      </c>
      <c r="G208" s="441">
        <v>4829814.53</v>
      </c>
      <c r="H208" s="441">
        <v>4000000</v>
      </c>
      <c r="I208" s="441">
        <v>0</v>
      </c>
      <c r="J208" s="442">
        <f t="shared" si="30"/>
        <v>54603862.990000002</v>
      </c>
      <c r="K208" s="443">
        <f t="shared" si="31"/>
        <v>22998753.219999999</v>
      </c>
      <c r="L208" s="443">
        <f t="shared" si="32"/>
        <v>7938634.0700000003</v>
      </c>
    </row>
    <row r="209" spans="1:12" x14ac:dyDescent="0.25">
      <c r="A209" s="448" t="s">
        <v>845</v>
      </c>
      <c r="B209" s="448">
        <v>68</v>
      </c>
      <c r="C209" s="448" t="s">
        <v>884</v>
      </c>
      <c r="D209" s="441">
        <v>555941.81000000006</v>
      </c>
      <c r="E209" s="441">
        <v>405592.09</v>
      </c>
      <c r="F209" s="441">
        <v>572562.89</v>
      </c>
      <c r="G209" s="441">
        <v>176788.53</v>
      </c>
      <c r="H209" s="441">
        <v>57000</v>
      </c>
      <c r="I209" s="441">
        <v>0</v>
      </c>
      <c r="J209" s="442">
        <f t="shared" si="30"/>
        <v>1767885.32</v>
      </c>
      <c r="K209" s="443">
        <f t="shared" si="31"/>
        <v>612941.81000000006</v>
      </c>
      <c r="L209" s="443">
        <f t="shared" si="32"/>
        <v>405592.09</v>
      </c>
    </row>
    <row r="210" spans="1:12" x14ac:dyDescent="0.25">
      <c r="A210" s="448" t="s">
        <v>840</v>
      </c>
      <c r="B210" s="448">
        <v>69</v>
      </c>
      <c r="C210" s="448" t="s">
        <v>885</v>
      </c>
      <c r="D210" s="441">
        <v>761989.38</v>
      </c>
      <c r="E210" s="441">
        <v>555372.96</v>
      </c>
      <c r="F210" s="441">
        <v>789957.2</v>
      </c>
      <c r="G210" s="441">
        <v>234146.62</v>
      </c>
      <c r="H210" s="441">
        <v>0</v>
      </c>
      <c r="I210" s="441">
        <v>0</v>
      </c>
      <c r="J210" s="442">
        <f t="shared" si="30"/>
        <v>2341466.16</v>
      </c>
      <c r="K210" s="443">
        <f t="shared" si="31"/>
        <v>761989.38</v>
      </c>
      <c r="L210" s="443">
        <f t="shared" si="32"/>
        <v>555372.96</v>
      </c>
    </row>
    <row r="211" spans="1:12" x14ac:dyDescent="0.25">
      <c r="A211" s="448" t="s">
        <v>848</v>
      </c>
      <c r="B211" s="448">
        <v>70</v>
      </c>
      <c r="C211" s="448" t="s">
        <v>884</v>
      </c>
      <c r="D211" s="441">
        <v>777492.22</v>
      </c>
      <c r="E211" s="441">
        <v>407166.08</v>
      </c>
      <c r="F211" s="441">
        <v>874201.83</v>
      </c>
      <c r="G211" s="441">
        <v>250984.47</v>
      </c>
      <c r="H211" s="441">
        <v>200000</v>
      </c>
      <c r="I211" s="441"/>
      <c r="J211" s="442">
        <f t="shared" si="30"/>
        <v>2509844.6</v>
      </c>
      <c r="K211" s="443">
        <f t="shared" si="31"/>
        <v>977492.22</v>
      </c>
      <c r="L211" s="443">
        <f t="shared" si="32"/>
        <v>407166.08</v>
      </c>
    </row>
    <row r="212" spans="1:12" x14ac:dyDescent="0.25">
      <c r="A212" s="448" t="s">
        <v>836</v>
      </c>
      <c r="B212" s="448">
        <v>71</v>
      </c>
      <c r="C212" s="448" t="s">
        <v>886</v>
      </c>
      <c r="D212" s="441">
        <v>434193.32</v>
      </c>
      <c r="E212" s="441">
        <v>340304.75</v>
      </c>
      <c r="F212" s="441">
        <v>476101.63</v>
      </c>
      <c r="G212" s="441">
        <v>151733.29999999999</v>
      </c>
      <c r="H212" s="441">
        <v>60000</v>
      </c>
      <c r="I212" s="441">
        <v>0</v>
      </c>
      <c r="J212" s="442">
        <f t="shared" si="30"/>
        <v>1462333.0000000002</v>
      </c>
      <c r="K212" s="443">
        <f t="shared" si="31"/>
        <v>494193.32</v>
      </c>
      <c r="L212" s="443">
        <f t="shared" si="32"/>
        <v>340304.75</v>
      </c>
    </row>
    <row r="213" spans="1:12" x14ac:dyDescent="0.25">
      <c r="A213" s="448" t="s">
        <v>849</v>
      </c>
      <c r="B213" s="448">
        <v>72</v>
      </c>
      <c r="C213" s="448" t="s">
        <v>885</v>
      </c>
      <c r="D213" s="441">
        <v>504695.25</v>
      </c>
      <c r="E213" s="441">
        <v>445281.18</v>
      </c>
      <c r="F213" s="441">
        <v>524313</v>
      </c>
      <c r="G213" s="441">
        <v>163809.94</v>
      </c>
      <c r="H213" s="441">
        <v>0</v>
      </c>
      <c r="I213" s="441">
        <v>0</v>
      </c>
      <c r="J213" s="442">
        <f t="shared" si="30"/>
        <v>1638099.3699999999</v>
      </c>
      <c r="K213" s="443">
        <f t="shared" si="31"/>
        <v>504695.25</v>
      </c>
      <c r="L213" s="443">
        <f t="shared" si="32"/>
        <v>445281.18</v>
      </c>
    </row>
    <row r="214" spans="1:12" x14ac:dyDescent="0.25">
      <c r="A214" s="448" t="s">
        <v>850</v>
      </c>
      <c r="B214" s="448">
        <v>73</v>
      </c>
      <c r="C214" s="448" t="s">
        <v>884</v>
      </c>
      <c r="D214" s="441">
        <v>353912.16</v>
      </c>
      <c r="E214" s="441">
        <v>201122</v>
      </c>
      <c r="F214" s="441">
        <v>397868.97</v>
      </c>
      <c r="G214" s="441">
        <v>110878.05</v>
      </c>
      <c r="H214" s="441">
        <v>45000</v>
      </c>
      <c r="I214" s="441">
        <v>0</v>
      </c>
      <c r="J214" s="442">
        <f t="shared" si="30"/>
        <v>1108781.18</v>
      </c>
      <c r="K214" s="443">
        <f t="shared" si="31"/>
        <v>398912.16</v>
      </c>
      <c r="L214" s="443">
        <f t="shared" si="32"/>
        <v>201122</v>
      </c>
    </row>
    <row r="215" spans="1:12" x14ac:dyDescent="0.25">
      <c r="A215" s="448" t="s">
        <v>851</v>
      </c>
      <c r="B215" s="448">
        <v>74</v>
      </c>
      <c r="C215" s="448" t="s">
        <v>884</v>
      </c>
      <c r="D215" s="441">
        <v>345616.87</v>
      </c>
      <c r="E215" s="441">
        <v>596360.73</v>
      </c>
      <c r="F215" s="441">
        <v>411781.28</v>
      </c>
      <c r="G215" s="441">
        <v>157369.88</v>
      </c>
      <c r="H215" s="441">
        <v>65000</v>
      </c>
      <c r="I215" s="441">
        <v>0</v>
      </c>
      <c r="J215" s="442">
        <f t="shared" si="30"/>
        <v>1576128.7599999998</v>
      </c>
      <c r="K215" s="443">
        <f t="shared" si="31"/>
        <v>410616.87</v>
      </c>
      <c r="L215" s="443">
        <f t="shared" si="32"/>
        <v>596360.73</v>
      </c>
    </row>
    <row r="216" spans="1:12" x14ac:dyDescent="0.25">
      <c r="A216" s="448" t="s">
        <v>852</v>
      </c>
      <c r="B216" s="448">
        <v>75</v>
      </c>
      <c r="C216" s="448" t="s">
        <v>885</v>
      </c>
      <c r="D216" s="441">
        <v>448824.37</v>
      </c>
      <c r="E216" s="441">
        <v>300623.44</v>
      </c>
      <c r="F216" s="441">
        <v>495640.53</v>
      </c>
      <c r="G216" s="441">
        <v>138343.14000000001</v>
      </c>
      <c r="H216" s="441">
        <v>0</v>
      </c>
      <c r="I216" s="441">
        <v>0</v>
      </c>
      <c r="J216" s="442">
        <f t="shared" si="30"/>
        <v>1383431.48</v>
      </c>
      <c r="K216" s="443">
        <f t="shared" si="31"/>
        <v>448824.37</v>
      </c>
      <c r="L216" s="443">
        <f t="shared" si="32"/>
        <v>300623.44</v>
      </c>
    </row>
    <row r="217" spans="1:12" x14ac:dyDescent="0.25">
      <c r="A217" s="448" t="s">
        <v>856</v>
      </c>
      <c r="B217" s="448">
        <v>76</v>
      </c>
      <c r="C217" s="448" t="s">
        <v>884</v>
      </c>
      <c r="D217" s="441">
        <v>472590.34</v>
      </c>
      <c r="E217" s="441">
        <v>379331.54</v>
      </c>
      <c r="F217" s="441">
        <v>477720.23</v>
      </c>
      <c r="G217" s="441">
        <v>162182.46</v>
      </c>
      <c r="H217" s="441">
        <v>130000</v>
      </c>
      <c r="I217" s="441">
        <v>0</v>
      </c>
      <c r="J217" s="442">
        <f t="shared" si="30"/>
        <v>1621824.5699999998</v>
      </c>
      <c r="K217" s="443">
        <f t="shared" si="31"/>
        <v>602590.34000000008</v>
      </c>
      <c r="L217" s="443">
        <f t="shared" si="32"/>
        <v>379331.54</v>
      </c>
    </row>
    <row r="218" spans="1:12" x14ac:dyDescent="0.25">
      <c r="A218" s="448" t="s">
        <v>853</v>
      </c>
      <c r="B218" s="448">
        <v>77</v>
      </c>
      <c r="C218" s="448" t="s">
        <v>886</v>
      </c>
      <c r="D218" s="441">
        <v>326962.15999999997</v>
      </c>
      <c r="E218" s="441">
        <v>62541.64</v>
      </c>
      <c r="F218" s="441">
        <v>372857.95</v>
      </c>
      <c r="G218" s="441">
        <v>99151.31</v>
      </c>
      <c r="H218" s="441">
        <v>130000</v>
      </c>
      <c r="I218" s="441">
        <v>0</v>
      </c>
      <c r="J218" s="442">
        <f t="shared" si="30"/>
        <v>991513.06</v>
      </c>
      <c r="K218" s="443">
        <f t="shared" si="31"/>
        <v>456962.16</v>
      </c>
      <c r="L218" s="443">
        <f t="shared" si="32"/>
        <v>62541.64</v>
      </c>
    </row>
    <row r="219" spans="1:12" x14ac:dyDescent="0.25">
      <c r="A219" s="448" t="s">
        <v>854</v>
      </c>
      <c r="B219" s="448">
        <v>78</v>
      </c>
      <c r="C219" s="448" t="s">
        <v>885</v>
      </c>
      <c r="D219" s="441">
        <v>1969467.55</v>
      </c>
      <c r="E219" s="441">
        <v>2144932.9700000002</v>
      </c>
      <c r="F219" s="441">
        <v>1937626.51</v>
      </c>
      <c r="G219" s="441">
        <v>672447.45</v>
      </c>
      <c r="H219" s="441">
        <v>0</v>
      </c>
      <c r="I219" s="441">
        <v>0</v>
      </c>
      <c r="J219" s="442">
        <f t="shared" si="30"/>
        <v>6724474.4800000004</v>
      </c>
      <c r="K219" s="443">
        <f t="shared" si="31"/>
        <v>1969467.55</v>
      </c>
      <c r="L219" s="443">
        <f t="shared" si="32"/>
        <v>2144932.9700000002</v>
      </c>
    </row>
    <row r="220" spans="1:12" x14ac:dyDescent="0.25">
      <c r="A220" s="448" t="s">
        <v>855</v>
      </c>
      <c r="B220" s="448">
        <v>79</v>
      </c>
      <c r="C220" s="448" t="s">
        <v>885</v>
      </c>
      <c r="D220" s="444">
        <v>144832.18</v>
      </c>
      <c r="E220" s="444">
        <v>112465.05</v>
      </c>
      <c r="F220" s="444">
        <v>133265.29</v>
      </c>
      <c r="G220" s="444">
        <v>43395.85</v>
      </c>
      <c r="H220" s="441">
        <v>0</v>
      </c>
      <c r="I220" s="441">
        <v>0</v>
      </c>
      <c r="J220" s="442">
        <f t="shared" si="30"/>
        <v>433958.37</v>
      </c>
      <c r="K220" s="443">
        <f t="shared" si="31"/>
        <v>144832.18</v>
      </c>
      <c r="L220" s="443">
        <f t="shared" si="32"/>
        <v>112465.05</v>
      </c>
    </row>
    <row r="221" spans="1:12" x14ac:dyDescent="0.25">
      <c r="A221" s="448" t="s">
        <v>857</v>
      </c>
      <c r="B221" s="448">
        <v>80</v>
      </c>
      <c r="C221" s="448" t="s">
        <v>885</v>
      </c>
      <c r="D221" s="441">
        <v>149266.98000000001</v>
      </c>
      <c r="E221" s="441">
        <v>89067.4</v>
      </c>
      <c r="F221" s="441">
        <v>327883.5</v>
      </c>
      <c r="G221" s="441">
        <v>62913.1</v>
      </c>
      <c r="H221" s="441">
        <v>0</v>
      </c>
      <c r="I221" s="441">
        <v>0</v>
      </c>
      <c r="J221" s="442">
        <f t="shared" si="30"/>
        <v>629130.98</v>
      </c>
      <c r="K221" s="443">
        <f t="shared" si="31"/>
        <v>149266.98000000001</v>
      </c>
      <c r="L221" s="443">
        <f t="shared" si="32"/>
        <v>89067.4</v>
      </c>
    </row>
    <row r="222" spans="1:12" x14ac:dyDescent="0.25">
      <c r="A222" s="448" t="s">
        <v>858</v>
      </c>
      <c r="B222" s="448">
        <v>81</v>
      </c>
      <c r="C222" s="448" t="s">
        <v>884</v>
      </c>
      <c r="D222" s="441">
        <v>292317.67</v>
      </c>
      <c r="E222" s="441">
        <v>222393.89</v>
      </c>
      <c r="F222" s="441">
        <v>301292.09999999998</v>
      </c>
      <c r="G222" s="441">
        <v>93778.18</v>
      </c>
      <c r="H222" s="441">
        <v>28000</v>
      </c>
      <c r="I222" s="441">
        <v>0</v>
      </c>
      <c r="J222" s="442">
        <f t="shared" si="30"/>
        <v>937781.83999999985</v>
      </c>
      <c r="K222" s="443">
        <f t="shared" si="31"/>
        <v>320317.67</v>
      </c>
      <c r="L222" s="443">
        <f t="shared" si="32"/>
        <v>222393.89</v>
      </c>
    </row>
    <row r="223" spans="1:12" x14ac:dyDescent="0.25">
      <c r="A223" s="448" t="s">
        <v>859</v>
      </c>
      <c r="B223" s="448">
        <v>82</v>
      </c>
      <c r="C223" s="448" t="s">
        <v>884</v>
      </c>
      <c r="D223" s="441">
        <v>1040206.66</v>
      </c>
      <c r="E223" s="441">
        <v>731605.97</v>
      </c>
      <c r="F223" s="441">
        <v>1090748.29</v>
      </c>
      <c r="G223" s="441">
        <v>340284.55</v>
      </c>
      <c r="H223" s="441">
        <v>200000</v>
      </c>
      <c r="I223" s="441">
        <v>0</v>
      </c>
      <c r="J223" s="442">
        <f t="shared" si="30"/>
        <v>3402845.4699999997</v>
      </c>
      <c r="K223" s="443">
        <f t="shared" si="31"/>
        <v>1240206.6600000001</v>
      </c>
      <c r="L223" s="443">
        <f t="shared" si="32"/>
        <v>731605.97</v>
      </c>
    </row>
    <row r="224" spans="1:12" x14ac:dyDescent="0.25">
      <c r="A224" s="448" t="s">
        <v>860</v>
      </c>
      <c r="B224" s="448">
        <v>83</v>
      </c>
      <c r="C224" s="448" t="s">
        <v>885</v>
      </c>
      <c r="D224" s="441">
        <v>449203.43</v>
      </c>
      <c r="E224" s="441">
        <v>260752.51</v>
      </c>
      <c r="F224" s="441">
        <v>432245.1</v>
      </c>
      <c r="G224" s="441">
        <v>126911.22</v>
      </c>
      <c r="H224" s="441">
        <v>0</v>
      </c>
      <c r="I224" s="441">
        <v>0</v>
      </c>
      <c r="J224" s="442">
        <f t="shared" si="30"/>
        <v>1269112.26</v>
      </c>
      <c r="K224" s="443">
        <f t="shared" si="31"/>
        <v>449203.43</v>
      </c>
      <c r="L224" s="443">
        <f t="shared" si="32"/>
        <v>260752.51</v>
      </c>
    </row>
  </sheetData>
  <mergeCells count="12">
    <mergeCell ref="M190:O190"/>
    <mergeCell ref="A5:L5"/>
    <mergeCell ref="A42:L42"/>
    <mergeCell ref="A79:L79"/>
    <mergeCell ref="A116:L116"/>
    <mergeCell ref="A153:L153"/>
    <mergeCell ref="A190:L190"/>
    <mergeCell ref="M153:O153"/>
    <mergeCell ref="M79:O79"/>
    <mergeCell ref="M116:O116"/>
    <mergeCell ref="M5:O5"/>
    <mergeCell ref="M42:O42"/>
  </mergeCells>
  <hyperlinks>
    <hyperlink ref="B2" r:id="rId1" xr:uid="{54AC9E71-4A0D-40AA-ACC7-2C0105355338}"/>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0B05-2D58-4C75-AB79-C9E11CC7798A}">
  <sheetPr codeName="Sheet10">
    <tabColor theme="9" tint="0.39997558519241921"/>
  </sheetPr>
  <dimension ref="A1:AZ123"/>
  <sheetViews>
    <sheetView zoomScaleNormal="100" workbookViewId="0">
      <selection activeCell="B14" sqref="B14"/>
    </sheetView>
  </sheetViews>
  <sheetFormatPr defaultRowHeight="15" x14ac:dyDescent="0.25"/>
  <cols>
    <col min="1" max="1" width="5.5703125" customWidth="1"/>
    <col min="2" max="2" width="86.7109375" customWidth="1"/>
  </cols>
  <sheetData>
    <row r="1" spans="1:52" ht="156" customHeight="1" thickBot="1" x14ac:dyDescent="0.3">
      <c r="A1" s="614" t="s">
        <v>611</v>
      </c>
      <c r="B1" s="614"/>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row>
    <row r="2" spans="1:52" ht="15.75" thickBot="1" x14ac:dyDescent="0.3">
      <c r="A2" s="615" t="s">
        <v>112</v>
      </c>
      <c r="B2" s="616"/>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row>
    <row r="3" spans="1:52" x14ac:dyDescent="0.25">
      <c r="A3" s="270">
        <v>1</v>
      </c>
      <c r="B3" s="270" t="s">
        <v>612</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1:52" x14ac:dyDescent="0.25">
      <c r="A4" s="270">
        <v>2</v>
      </c>
      <c r="B4" s="270" t="s">
        <v>613</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row>
    <row r="5" spans="1:52" x14ac:dyDescent="0.25">
      <c r="A5" s="270">
        <v>3</v>
      </c>
      <c r="B5" s="270" t="s">
        <v>614</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row>
    <row r="6" spans="1:52" x14ac:dyDescent="0.25">
      <c r="A6" s="270">
        <v>4</v>
      </c>
      <c r="B6" s="270" t="s">
        <v>615</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row>
    <row r="7" spans="1:52" x14ac:dyDescent="0.25">
      <c r="A7" s="270">
        <v>5</v>
      </c>
      <c r="B7" s="270" t="s">
        <v>616</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row>
    <row r="8" spans="1:52" x14ac:dyDescent="0.25">
      <c r="A8" s="270">
        <v>6</v>
      </c>
      <c r="B8" s="270" t="s">
        <v>617</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row>
    <row r="9" spans="1:52" x14ac:dyDescent="0.25">
      <c r="A9" s="270">
        <v>7</v>
      </c>
      <c r="B9" s="270" t="s">
        <v>618</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row>
    <row r="10" spans="1:52" x14ac:dyDescent="0.25">
      <c r="A10" s="270">
        <v>8</v>
      </c>
      <c r="B10" s="19" t="s">
        <v>619</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row>
    <row r="11" spans="1:52" x14ac:dyDescent="0.25">
      <c r="A11" s="270">
        <v>9</v>
      </c>
      <c r="B11" s="270" t="s">
        <v>620</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row>
    <row r="12" spans="1:52" x14ac:dyDescent="0.25">
      <c r="A12" s="270">
        <v>10</v>
      </c>
      <c r="B12" s="270" t="s">
        <v>621</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row>
    <row r="13" spans="1:52" x14ac:dyDescent="0.25">
      <c r="A13" s="270">
        <v>11</v>
      </c>
      <c r="B13" s="270" t="s">
        <v>890</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row>
    <row r="14" spans="1:52" ht="30" x14ac:dyDescent="0.25">
      <c r="A14" s="270">
        <v>12</v>
      </c>
      <c r="B14" s="332" t="s">
        <v>622</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row>
    <row r="15" spans="1:52" ht="15.75" thickBot="1" x14ac:dyDescent="0.3">
      <c r="A15" s="265">
        <v>13</v>
      </c>
      <c r="B15" s="266" t="s">
        <v>623</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row>
    <row r="16" spans="1:52" ht="15.75" thickBot="1" x14ac:dyDescent="0.3">
      <c r="A16" s="617" t="s">
        <v>115</v>
      </c>
      <c r="B16" s="618"/>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row>
    <row r="17" spans="1:52" ht="30" x14ac:dyDescent="0.25">
      <c r="A17" s="265"/>
      <c r="B17" s="331" t="s">
        <v>624</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row>
    <row r="18" spans="1:52" x14ac:dyDescent="0.25">
      <c r="A18" s="265"/>
      <c r="B18" s="331" t="s">
        <v>625</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row>
    <row r="19" spans="1:52" ht="15.75" thickBot="1" x14ac:dyDescent="0.3">
      <c r="A19" s="180"/>
      <c r="B19" s="180" t="s">
        <v>626</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row>
    <row r="20" spans="1:52" ht="15.75" thickBot="1" x14ac:dyDescent="0.3">
      <c r="A20" s="617" t="s">
        <v>627</v>
      </c>
      <c r="B20" s="618"/>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row>
    <row r="21" spans="1:52" ht="65.25" customHeight="1" x14ac:dyDescent="0.25">
      <c r="A21" s="619"/>
      <c r="B21" s="619"/>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row>
    <row r="22" spans="1:52"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row>
    <row r="23" spans="1:52"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row>
    <row r="24" spans="1:52"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row>
    <row r="25" spans="1:52"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row>
    <row r="26" spans="1:52"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row>
    <row r="27" spans="1:52"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row>
    <row r="28" spans="1:52"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row>
    <row r="29" spans="1:52"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row>
    <row r="30" spans="1:52"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row>
    <row r="31" spans="1:52"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row>
    <row r="32" spans="1:52"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row>
    <row r="33" spans="1:52"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row>
    <row r="34" spans="1:52"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row>
    <row r="35" spans="1:52"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row>
    <row r="36" spans="1:52"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row>
    <row r="37" spans="1:52"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row>
    <row r="38" spans="1:52"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row>
    <row r="39" spans="1:52"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row>
    <row r="40" spans="1:52"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row>
    <row r="41" spans="1:52"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row>
    <row r="42" spans="1:52"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row>
    <row r="43" spans="1:52"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row>
    <row r="44" spans="1:52"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row>
    <row r="45" spans="1:52"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row>
    <row r="46" spans="1:52"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row>
    <row r="47" spans="1:52"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row>
    <row r="48" spans="1:52"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row>
    <row r="49" spans="1:52"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row>
    <row r="50" spans="1:52"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row>
    <row r="51" spans="1:52"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row>
    <row r="52" spans="1:52"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row>
    <row r="53" spans="1:52"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row>
    <row r="54" spans="1:52"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row>
    <row r="55" spans="1:52"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row>
    <row r="56" spans="1:52"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row>
    <row r="57" spans="1:52"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row>
    <row r="58" spans="1:52"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row>
    <row r="59" spans="1:52"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row>
    <row r="60" spans="1:52"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row>
    <row r="61" spans="1:52"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row>
    <row r="62" spans="1:52"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row>
    <row r="63" spans="1:52"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row>
    <row r="64" spans="1:52"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row>
    <row r="65" spans="1:52"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row>
    <row r="66" spans="1:52"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row>
    <row r="67" spans="1:52"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row>
    <row r="68" spans="1:52"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row>
    <row r="69" spans="1:52"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row>
    <row r="70" spans="1:52"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row>
    <row r="71" spans="1:52"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row>
    <row r="72" spans="1:52"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row>
    <row r="73" spans="1:52"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row>
    <row r="74" spans="1:52"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row>
    <row r="75" spans="1:52"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row>
    <row r="76" spans="1:52"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row>
    <row r="77" spans="1:52"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row>
    <row r="78" spans="1:52"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row>
    <row r="79" spans="1:52"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row>
    <row r="80" spans="1:52"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row>
    <row r="81" spans="1:52"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row>
    <row r="82" spans="1:52"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row>
    <row r="83" spans="1:52"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row>
    <row r="84" spans="1:52"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row>
    <row r="85" spans="1:52"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row>
    <row r="86" spans="1:52"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row>
    <row r="87" spans="1:52"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row>
    <row r="88" spans="1:52"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row>
    <row r="89" spans="1:52"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row>
    <row r="90" spans="1:52"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row>
    <row r="91" spans="1:52"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row>
    <row r="92" spans="1:52"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row>
    <row r="93" spans="1:52"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row>
    <row r="94" spans="1:52"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row>
    <row r="95" spans="1:52"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row>
    <row r="96" spans="1:52"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row>
    <row r="97" spans="1:52"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row>
    <row r="98" spans="1:52"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row>
    <row r="99" spans="1:52"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row>
    <row r="100" spans="1:52"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row>
    <row r="101" spans="1:52"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row>
    <row r="102" spans="1:52"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row>
    <row r="103" spans="1:52"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row>
    <row r="104" spans="1:52"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row>
    <row r="105" spans="1:52"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row>
    <row r="106" spans="1:52"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row>
    <row r="107" spans="1:52"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row>
    <row r="108" spans="1:52"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row>
    <row r="109" spans="1:52"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row>
    <row r="110" spans="1:52"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row>
    <row r="111" spans="1:52"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row>
    <row r="112" spans="1:52"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row>
    <row r="113" spans="1:52"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row>
    <row r="114" spans="1:52"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row>
    <row r="115" spans="1:52"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row>
    <row r="116" spans="1:52"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row>
    <row r="117" spans="1:52"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row>
    <row r="118" spans="1:52"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row>
    <row r="119" spans="1:52"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row>
    <row r="120" spans="1:52"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row>
    <row r="121" spans="1:52"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row>
    <row r="122" spans="1:52"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row>
    <row r="123" spans="1:52"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row>
  </sheetData>
  <mergeCells count="5">
    <mergeCell ref="A1:B1"/>
    <mergeCell ref="A2:B2"/>
    <mergeCell ref="A16:B16"/>
    <mergeCell ref="A20:B20"/>
    <mergeCell ref="A21:B2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90D0F-A002-4E08-9D84-7ED9EC346334}">
  <sheetPr codeName="Sheet11">
    <tabColor theme="9" tint="0.39997558519241921"/>
  </sheetPr>
  <dimension ref="A1:J7"/>
  <sheetViews>
    <sheetView zoomScaleNormal="100" workbookViewId="0"/>
  </sheetViews>
  <sheetFormatPr defaultRowHeight="33" customHeight="1" x14ac:dyDescent="0.25"/>
  <cols>
    <col min="1" max="1" width="12.85546875" customWidth="1"/>
    <col min="2" max="2" width="18.140625" bestFit="1" customWidth="1"/>
    <col min="3" max="3" width="14.85546875" customWidth="1"/>
    <col min="4" max="4" width="18" bestFit="1" customWidth="1"/>
    <col min="5" max="5" width="14.42578125" customWidth="1"/>
    <col min="6" max="6" width="9.85546875" bestFit="1" customWidth="1"/>
    <col min="7" max="7" width="12.42578125" bestFit="1" customWidth="1"/>
    <col min="8" max="8" width="11.140625" bestFit="1" customWidth="1"/>
  </cols>
  <sheetData>
    <row r="1" spans="1:10" ht="33" customHeight="1" x14ac:dyDescent="0.25">
      <c r="A1" s="25" t="s">
        <v>80</v>
      </c>
      <c r="B1" s="26"/>
      <c r="C1" s="26"/>
      <c r="D1" s="26"/>
      <c r="E1" s="26"/>
      <c r="F1" s="26"/>
      <c r="G1" s="26"/>
      <c r="H1" s="26"/>
      <c r="I1" s="26"/>
      <c r="J1" s="24"/>
    </row>
    <row r="2" spans="1:10" ht="39" x14ac:dyDescent="0.25">
      <c r="A2" s="29" t="s">
        <v>628</v>
      </c>
      <c r="B2" s="29" t="s">
        <v>629</v>
      </c>
      <c r="C2" s="29" t="s">
        <v>630</v>
      </c>
      <c r="D2" s="29" t="s">
        <v>631</v>
      </c>
      <c r="E2" s="29" t="s">
        <v>632</v>
      </c>
      <c r="F2" s="29" t="s">
        <v>633</v>
      </c>
      <c r="G2" s="29" t="s">
        <v>634</v>
      </c>
      <c r="H2" s="29" t="s">
        <v>635</v>
      </c>
      <c r="I2" s="29" t="s">
        <v>636</v>
      </c>
      <c r="J2" s="24"/>
    </row>
    <row r="3" spans="1:10" ht="33" customHeight="1" x14ac:dyDescent="0.25">
      <c r="A3" s="27" t="s">
        <v>756</v>
      </c>
      <c r="B3" s="27" t="s">
        <v>637</v>
      </c>
      <c r="C3" s="27" t="s">
        <v>756</v>
      </c>
      <c r="D3" s="27" t="s">
        <v>638</v>
      </c>
      <c r="E3" s="27" t="s">
        <v>639</v>
      </c>
      <c r="F3" s="27">
        <v>0</v>
      </c>
      <c r="G3" s="28">
        <v>44096</v>
      </c>
      <c r="H3" s="28">
        <v>44286</v>
      </c>
      <c r="I3" s="27" t="s">
        <v>640</v>
      </c>
      <c r="J3" s="24"/>
    </row>
    <row r="4" spans="1:10" ht="33" customHeight="1" x14ac:dyDescent="0.25">
      <c r="A4" s="27" t="s">
        <v>756</v>
      </c>
      <c r="B4" s="27" t="s">
        <v>641</v>
      </c>
      <c r="C4" s="27" t="s">
        <v>756</v>
      </c>
      <c r="D4" s="27" t="s">
        <v>642</v>
      </c>
      <c r="E4" s="27" t="s">
        <v>643</v>
      </c>
      <c r="F4" s="27">
        <v>0</v>
      </c>
      <c r="G4" s="28">
        <v>43921</v>
      </c>
      <c r="H4" s="28">
        <v>44286</v>
      </c>
      <c r="I4" s="27" t="s">
        <v>640</v>
      </c>
      <c r="J4" s="24"/>
    </row>
    <row r="5" spans="1:10" ht="33" customHeight="1" x14ac:dyDescent="0.25">
      <c r="A5" s="27" t="s">
        <v>756</v>
      </c>
      <c r="B5" s="27" t="s">
        <v>641</v>
      </c>
      <c r="C5" s="27" t="s">
        <v>756</v>
      </c>
      <c r="D5" s="27" t="s">
        <v>644</v>
      </c>
      <c r="E5" s="27" t="s">
        <v>645</v>
      </c>
      <c r="F5" s="27">
        <v>0</v>
      </c>
      <c r="G5" s="28">
        <v>44194</v>
      </c>
      <c r="H5" s="28">
        <v>44286</v>
      </c>
      <c r="I5" s="27" t="s">
        <v>640</v>
      </c>
      <c r="J5" s="24"/>
    </row>
    <row r="6" spans="1:10" ht="33" customHeight="1" x14ac:dyDescent="0.25">
      <c r="A6" s="27" t="s">
        <v>756</v>
      </c>
      <c r="B6" s="27" t="s">
        <v>646</v>
      </c>
      <c r="C6" s="27" t="s">
        <v>756</v>
      </c>
      <c r="D6" s="27" t="s">
        <v>638</v>
      </c>
      <c r="E6" s="27" t="s">
        <v>647</v>
      </c>
      <c r="F6" s="27">
        <v>0</v>
      </c>
      <c r="G6" s="28">
        <v>44207</v>
      </c>
      <c r="H6" s="28">
        <v>44283</v>
      </c>
      <c r="I6" s="27" t="s">
        <v>640</v>
      </c>
      <c r="J6" s="24"/>
    </row>
    <row r="7" spans="1:10" ht="33" customHeight="1" x14ac:dyDescent="0.25">
      <c r="A7" s="27" t="s">
        <v>756</v>
      </c>
      <c r="B7" s="27" t="s">
        <v>637</v>
      </c>
      <c r="C7" s="27" t="s">
        <v>756</v>
      </c>
      <c r="D7" s="27" t="s">
        <v>638</v>
      </c>
      <c r="E7" s="27" t="s">
        <v>648</v>
      </c>
      <c r="F7" s="27">
        <v>0</v>
      </c>
      <c r="G7" s="28">
        <v>44218</v>
      </c>
      <c r="H7" s="28">
        <v>44281</v>
      </c>
      <c r="I7" s="27" t="s">
        <v>640</v>
      </c>
      <c r="J7" s="24"/>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BCFA9-04DD-4923-91F5-9786BE299FDB}">
  <sheetPr codeName="Sheet14">
    <tabColor theme="9" tint="0.39997558519241921"/>
  </sheetPr>
  <dimension ref="A1:AB125"/>
  <sheetViews>
    <sheetView zoomScaleNormal="100" workbookViewId="0">
      <selection activeCell="A10" sqref="A10"/>
    </sheetView>
  </sheetViews>
  <sheetFormatPr defaultRowHeight="15" x14ac:dyDescent="0.25"/>
  <cols>
    <col min="1" max="1" width="6" customWidth="1"/>
    <col min="9" max="9" width="12.85546875" customWidth="1"/>
  </cols>
  <sheetData>
    <row r="1" spans="1:28" ht="153.75" customHeight="1" thickBot="1" x14ac:dyDescent="0.3">
      <c r="A1" s="621" t="s">
        <v>649</v>
      </c>
      <c r="B1" s="621"/>
      <c r="C1" s="621"/>
      <c r="D1" s="621"/>
      <c r="E1" s="621"/>
      <c r="F1" s="621"/>
      <c r="G1" s="621"/>
      <c r="H1" s="621"/>
      <c r="I1" s="621"/>
      <c r="J1" s="23"/>
      <c r="K1" s="23"/>
      <c r="L1" s="23"/>
      <c r="M1" s="23"/>
      <c r="N1" s="23"/>
      <c r="O1" s="23"/>
      <c r="P1" s="23"/>
      <c r="Q1" s="23"/>
      <c r="R1" s="23"/>
      <c r="S1" s="23"/>
      <c r="T1" s="23"/>
      <c r="U1" s="23"/>
      <c r="V1" s="23"/>
      <c r="W1" s="23"/>
      <c r="X1" s="23"/>
      <c r="Y1" s="23"/>
      <c r="Z1" s="23"/>
      <c r="AA1" s="23"/>
      <c r="AB1" s="23"/>
    </row>
    <row r="2" spans="1:28" ht="15.75" thickBot="1" x14ac:dyDescent="0.3">
      <c r="A2" s="622" t="s">
        <v>112</v>
      </c>
      <c r="B2" s="623"/>
      <c r="C2" s="623"/>
      <c r="D2" s="623"/>
      <c r="E2" s="623"/>
      <c r="F2" s="623"/>
      <c r="G2" s="623"/>
      <c r="H2" s="623"/>
      <c r="I2" s="624"/>
      <c r="J2" s="23"/>
      <c r="K2" s="23"/>
      <c r="L2" s="23"/>
      <c r="M2" s="23"/>
      <c r="N2" s="23"/>
      <c r="O2" s="23"/>
      <c r="P2" s="23"/>
      <c r="Q2" s="23"/>
      <c r="R2" s="23"/>
      <c r="S2" s="23"/>
      <c r="T2" s="23"/>
      <c r="U2" s="23"/>
      <c r="V2" s="23"/>
      <c r="W2" s="23"/>
      <c r="X2" s="23"/>
      <c r="Y2" s="23"/>
      <c r="Z2" s="23"/>
      <c r="AA2" s="23"/>
      <c r="AB2" s="23"/>
    </row>
    <row r="3" spans="1:28" x14ac:dyDescent="0.25">
      <c r="A3" s="270">
        <v>1</v>
      </c>
      <c r="B3" s="625" t="s">
        <v>650</v>
      </c>
      <c r="C3" s="625"/>
      <c r="D3" s="625"/>
      <c r="E3" s="625"/>
      <c r="F3" s="625"/>
      <c r="G3" s="625"/>
      <c r="H3" s="625"/>
      <c r="I3" s="625"/>
      <c r="J3" s="23"/>
      <c r="K3" s="23"/>
      <c r="L3" s="23"/>
      <c r="M3" s="23"/>
      <c r="N3" s="23"/>
      <c r="O3" s="23"/>
      <c r="P3" s="23"/>
      <c r="Q3" s="23"/>
      <c r="R3" s="23"/>
      <c r="S3" s="23"/>
      <c r="T3" s="23"/>
      <c r="U3" s="23"/>
      <c r="V3" s="23"/>
      <c r="W3" s="23"/>
      <c r="X3" s="23"/>
      <c r="Y3" s="23"/>
      <c r="Z3" s="23"/>
      <c r="AA3" s="23"/>
      <c r="AB3" s="23"/>
    </row>
    <row r="4" spans="1:28" x14ac:dyDescent="0.25">
      <c r="A4" s="270">
        <v>2</v>
      </c>
      <c r="B4" s="625" t="s">
        <v>651</v>
      </c>
      <c r="C4" s="625"/>
      <c r="D4" s="625"/>
      <c r="E4" s="625"/>
      <c r="F4" s="625"/>
      <c r="G4" s="625"/>
      <c r="H4" s="625"/>
      <c r="I4" s="625"/>
      <c r="J4" s="23"/>
      <c r="K4" s="23"/>
      <c r="L4" s="23"/>
      <c r="M4" s="23"/>
      <c r="N4" s="23"/>
      <c r="O4" s="23"/>
      <c r="P4" s="23"/>
      <c r="Q4" s="23"/>
      <c r="R4" s="23"/>
      <c r="S4" s="23"/>
      <c r="T4" s="23"/>
      <c r="U4" s="23"/>
      <c r="V4" s="23"/>
      <c r="W4" s="23"/>
      <c r="X4" s="23"/>
      <c r="Y4" s="23"/>
      <c r="Z4" s="23"/>
      <c r="AA4" s="23"/>
      <c r="AB4" s="23"/>
    </row>
    <row r="5" spans="1:28" x14ac:dyDescent="0.25">
      <c r="A5" s="270">
        <v>3</v>
      </c>
      <c r="B5" s="625" t="s">
        <v>652</v>
      </c>
      <c r="C5" s="625"/>
      <c r="D5" s="625"/>
      <c r="E5" s="625"/>
      <c r="F5" s="625"/>
      <c r="G5" s="625"/>
      <c r="H5" s="625"/>
      <c r="I5" s="625"/>
      <c r="J5" s="23"/>
      <c r="K5" s="23"/>
      <c r="L5" s="23"/>
      <c r="M5" s="23"/>
      <c r="N5" s="23"/>
      <c r="O5" s="23"/>
      <c r="P5" s="23"/>
      <c r="Q5" s="23"/>
      <c r="R5" s="23"/>
      <c r="S5" s="23"/>
      <c r="T5" s="23"/>
      <c r="U5" s="23"/>
      <c r="V5" s="23"/>
      <c r="W5" s="23"/>
      <c r="X5" s="23"/>
      <c r="Y5" s="23"/>
      <c r="Z5" s="23"/>
      <c r="AA5" s="23"/>
      <c r="AB5" s="23"/>
    </row>
    <row r="6" spans="1:28" ht="31.35" customHeight="1" x14ac:dyDescent="0.25">
      <c r="A6" s="270">
        <v>4</v>
      </c>
      <c r="B6" s="621" t="s">
        <v>653</v>
      </c>
      <c r="C6" s="621"/>
      <c r="D6" s="621"/>
      <c r="E6" s="621"/>
      <c r="F6" s="621"/>
      <c r="G6" s="621"/>
      <c r="H6" s="621"/>
      <c r="I6" s="621"/>
      <c r="J6" s="23"/>
      <c r="K6" s="23"/>
      <c r="L6" s="23"/>
      <c r="M6" s="23"/>
      <c r="N6" s="23"/>
      <c r="O6" s="23"/>
      <c r="P6" s="23"/>
      <c r="Q6" s="23"/>
      <c r="R6" s="23"/>
      <c r="S6" s="23"/>
      <c r="T6" s="23"/>
      <c r="U6" s="23"/>
      <c r="V6" s="23"/>
      <c r="W6" s="23"/>
      <c r="X6" s="23"/>
      <c r="Y6" s="23"/>
      <c r="Z6" s="23"/>
      <c r="AA6" s="23"/>
      <c r="AB6" s="23"/>
    </row>
    <row r="7" spans="1:28" x14ac:dyDescent="0.25">
      <c r="A7" s="270">
        <v>5</v>
      </c>
      <c r="B7" s="625" t="s">
        <v>654</v>
      </c>
      <c r="C7" s="625"/>
      <c r="D7" s="625"/>
      <c r="E7" s="625"/>
      <c r="F7" s="625"/>
      <c r="G7" s="625"/>
      <c r="H7" s="625"/>
      <c r="I7" s="625"/>
      <c r="J7" s="23"/>
      <c r="K7" s="23"/>
      <c r="L7" s="23"/>
      <c r="M7" s="23"/>
      <c r="N7" s="23"/>
      <c r="O7" s="23"/>
      <c r="P7" s="23"/>
      <c r="Q7" s="23"/>
      <c r="R7" s="23"/>
      <c r="S7" s="23"/>
      <c r="T7" s="23"/>
      <c r="U7" s="23"/>
      <c r="V7" s="23"/>
      <c r="W7" s="23"/>
      <c r="X7" s="23"/>
      <c r="Y7" s="23"/>
      <c r="Z7" s="23"/>
      <c r="AA7" s="23"/>
      <c r="AB7" s="23"/>
    </row>
    <row r="8" spans="1:28" ht="30.6" customHeight="1" x14ac:dyDescent="0.25">
      <c r="A8" s="270">
        <v>6</v>
      </c>
      <c r="B8" s="621" t="s">
        <v>655</v>
      </c>
      <c r="C8" s="621"/>
      <c r="D8" s="621"/>
      <c r="E8" s="621"/>
      <c r="F8" s="621"/>
      <c r="G8" s="621"/>
      <c r="H8" s="621"/>
      <c r="I8" s="621"/>
      <c r="J8" s="23"/>
      <c r="K8" s="23"/>
      <c r="L8" s="23"/>
      <c r="M8" s="23"/>
      <c r="N8" s="23"/>
      <c r="O8" s="23"/>
      <c r="P8" s="23"/>
      <c r="Q8" s="23"/>
      <c r="R8" s="23"/>
      <c r="S8" s="23"/>
      <c r="T8" s="23"/>
      <c r="U8" s="23"/>
      <c r="V8" s="23"/>
      <c r="W8" s="23"/>
      <c r="X8" s="23"/>
      <c r="Y8" s="23"/>
      <c r="Z8" s="23"/>
      <c r="AA8" s="23"/>
      <c r="AB8" s="23"/>
    </row>
    <row r="9" spans="1:28" x14ac:dyDescent="0.25">
      <c r="A9" s="265">
        <v>7</v>
      </c>
      <c r="B9" s="626" t="s">
        <v>656</v>
      </c>
      <c r="C9" s="626"/>
      <c r="D9" s="626"/>
      <c r="E9" s="626"/>
      <c r="F9" s="626"/>
      <c r="G9" s="626"/>
      <c r="H9" s="626"/>
      <c r="I9" s="626"/>
      <c r="J9" s="23"/>
      <c r="K9" s="23"/>
      <c r="L9" s="23"/>
      <c r="M9" s="23"/>
      <c r="N9" s="23"/>
      <c r="O9" s="23"/>
      <c r="P9" s="23"/>
      <c r="Q9" s="23"/>
      <c r="R9" s="23"/>
      <c r="S9" s="23"/>
      <c r="T9" s="23"/>
      <c r="U9" s="23"/>
      <c r="V9" s="23"/>
      <c r="W9" s="23"/>
      <c r="X9" s="23"/>
      <c r="Y9" s="23"/>
      <c r="Z9" s="23"/>
      <c r="AA9" s="23"/>
      <c r="AB9" s="23"/>
    </row>
    <row r="10" spans="1:28" ht="15.75" thickBot="1" x14ac:dyDescent="0.3">
      <c r="A10" s="265">
        <v>8</v>
      </c>
      <c r="B10" s="620" t="s">
        <v>657</v>
      </c>
      <c r="C10" s="620"/>
      <c r="D10" s="620"/>
      <c r="E10" s="620"/>
      <c r="F10" s="620"/>
      <c r="G10" s="620"/>
      <c r="H10" s="620"/>
      <c r="I10" s="620"/>
      <c r="J10" s="23"/>
      <c r="K10" s="23"/>
      <c r="L10" s="23"/>
      <c r="M10" s="23"/>
      <c r="N10" s="23"/>
      <c r="O10" s="23"/>
      <c r="P10" s="23"/>
      <c r="Q10" s="23"/>
      <c r="R10" s="23"/>
      <c r="S10" s="23"/>
      <c r="T10" s="23"/>
      <c r="U10" s="23"/>
      <c r="V10" s="23"/>
      <c r="W10" s="23"/>
      <c r="X10" s="23"/>
      <c r="Y10" s="23"/>
      <c r="Z10" s="23"/>
      <c r="AA10" s="23"/>
      <c r="AB10" s="23"/>
    </row>
    <row r="11" spans="1:28" ht="15.75" thickBot="1" x14ac:dyDescent="0.3">
      <c r="A11" s="622" t="s">
        <v>115</v>
      </c>
      <c r="B11" s="623"/>
      <c r="C11" s="623"/>
      <c r="D11" s="623"/>
      <c r="E11" s="623"/>
      <c r="F11" s="623"/>
      <c r="G11" s="623"/>
      <c r="H11" s="623"/>
      <c r="I11" s="624"/>
      <c r="J11" s="23"/>
      <c r="K11" s="23"/>
      <c r="L11" s="23"/>
      <c r="M11" s="23"/>
      <c r="N11" s="23"/>
      <c r="O11" s="23"/>
      <c r="P11" s="23"/>
      <c r="Q11" s="23"/>
      <c r="R11" s="23"/>
      <c r="S11" s="23"/>
      <c r="T11" s="23"/>
      <c r="U11" s="23"/>
      <c r="V11" s="23"/>
      <c r="W11" s="23"/>
      <c r="X11" s="23"/>
      <c r="Y11" s="23"/>
      <c r="Z11" s="23"/>
      <c r="AA11" s="23"/>
      <c r="AB11" s="23"/>
    </row>
    <row r="12" spans="1:28" x14ac:dyDescent="0.25">
      <c r="A12" s="265"/>
      <c r="B12" s="620" t="s">
        <v>658</v>
      </c>
      <c r="C12" s="620"/>
      <c r="D12" s="620"/>
      <c r="E12" s="620"/>
      <c r="F12" s="620"/>
      <c r="G12" s="620"/>
      <c r="H12" s="620"/>
      <c r="I12" s="620"/>
      <c r="J12" s="23"/>
      <c r="K12" s="23"/>
      <c r="L12" s="23"/>
      <c r="M12" s="23"/>
      <c r="N12" s="23"/>
      <c r="O12" s="23"/>
      <c r="P12" s="23"/>
      <c r="Q12" s="23"/>
      <c r="R12" s="23"/>
      <c r="S12" s="23"/>
      <c r="T12" s="23"/>
      <c r="U12" s="23"/>
      <c r="V12" s="23"/>
      <c r="W12" s="23"/>
      <c r="X12" s="23"/>
      <c r="Y12" s="23"/>
      <c r="Z12" s="23"/>
      <c r="AA12" s="23"/>
      <c r="AB12" s="23"/>
    </row>
    <row r="13" spans="1:28" x14ac:dyDescent="0.25">
      <c r="A13" s="265"/>
      <c r="B13" s="620" t="s">
        <v>659</v>
      </c>
      <c r="C13" s="620"/>
      <c r="D13" s="620"/>
      <c r="E13" s="620"/>
      <c r="F13" s="620"/>
      <c r="G13" s="620"/>
      <c r="H13" s="620"/>
      <c r="I13" s="620"/>
      <c r="J13" s="23"/>
      <c r="K13" s="23"/>
      <c r="L13" s="23"/>
      <c r="M13" s="23"/>
      <c r="N13" s="23"/>
      <c r="O13" s="23"/>
      <c r="P13" s="23"/>
      <c r="Q13" s="23"/>
      <c r="R13" s="23"/>
      <c r="S13" s="23"/>
      <c r="T13" s="23"/>
      <c r="U13" s="23"/>
      <c r="V13" s="23"/>
      <c r="W13" s="23"/>
      <c r="X13" s="23"/>
      <c r="Y13" s="23"/>
      <c r="Z13" s="23"/>
      <c r="AA13" s="23"/>
      <c r="AB13" s="23"/>
    </row>
    <row r="14" spans="1:28" x14ac:dyDescent="0.25">
      <c r="A14" s="265"/>
      <c r="B14" s="620" t="s">
        <v>660</v>
      </c>
      <c r="C14" s="620"/>
      <c r="D14" s="620"/>
      <c r="E14" s="620"/>
      <c r="F14" s="620"/>
      <c r="G14" s="620"/>
      <c r="H14" s="620"/>
      <c r="I14" s="620"/>
      <c r="J14" s="23"/>
      <c r="K14" s="23"/>
      <c r="L14" s="23"/>
      <c r="M14" s="23"/>
      <c r="N14" s="23"/>
      <c r="O14" s="23"/>
      <c r="P14" s="23"/>
      <c r="Q14" s="23"/>
      <c r="R14" s="23"/>
      <c r="S14" s="23"/>
      <c r="T14" s="23"/>
      <c r="U14" s="23"/>
      <c r="V14" s="23"/>
      <c r="W14" s="23"/>
      <c r="X14" s="23"/>
      <c r="Y14" s="23"/>
      <c r="Z14" s="23"/>
      <c r="AA14" s="23"/>
      <c r="AB14" s="23"/>
    </row>
    <row r="15" spans="1:28" ht="29.1" customHeight="1" thickBot="1" x14ac:dyDescent="0.3">
      <c r="A15" s="265"/>
      <c r="B15" s="628" t="s">
        <v>661</v>
      </c>
      <c r="C15" s="628"/>
      <c r="D15" s="628"/>
      <c r="E15" s="628"/>
      <c r="F15" s="628"/>
      <c r="G15" s="628"/>
      <c r="H15" s="628"/>
      <c r="I15" s="628"/>
      <c r="J15" s="23"/>
      <c r="K15" s="23"/>
      <c r="L15" s="23"/>
      <c r="M15" s="23"/>
      <c r="N15" s="23"/>
      <c r="O15" s="23"/>
      <c r="P15" s="23"/>
      <c r="Q15" s="23"/>
      <c r="R15" s="23"/>
      <c r="S15" s="23"/>
      <c r="T15" s="23"/>
      <c r="U15" s="23"/>
      <c r="V15" s="23"/>
      <c r="W15" s="23"/>
      <c r="X15" s="23"/>
      <c r="Y15" s="23"/>
      <c r="Z15" s="23"/>
      <c r="AA15" s="23"/>
      <c r="AB15" s="23"/>
    </row>
    <row r="16" spans="1:28" ht="15.75" thickBot="1" x14ac:dyDescent="0.3">
      <c r="A16" s="622" t="s">
        <v>627</v>
      </c>
      <c r="B16" s="623"/>
      <c r="C16" s="623"/>
      <c r="D16" s="623"/>
      <c r="E16" s="623"/>
      <c r="F16" s="623"/>
      <c r="G16" s="623"/>
      <c r="H16" s="623"/>
      <c r="I16" s="624"/>
      <c r="J16" s="23"/>
      <c r="K16" s="23"/>
      <c r="L16" s="23"/>
      <c r="M16" s="23"/>
      <c r="N16" s="23"/>
      <c r="O16" s="23"/>
      <c r="P16" s="23"/>
      <c r="Q16" s="23"/>
      <c r="R16" s="23"/>
      <c r="S16" s="23"/>
      <c r="T16" s="23"/>
      <c r="U16" s="23"/>
      <c r="V16" s="23"/>
      <c r="W16" s="23"/>
      <c r="X16" s="23"/>
      <c r="Y16" s="23"/>
      <c r="Z16" s="23"/>
      <c r="AA16" s="23"/>
      <c r="AB16" s="23"/>
    </row>
    <row r="17" spans="1:28" ht="77.25" customHeight="1" x14ac:dyDescent="0.25">
      <c r="A17" s="627"/>
      <c r="B17" s="627"/>
      <c r="C17" s="627"/>
      <c r="D17" s="627"/>
      <c r="E17" s="627"/>
      <c r="F17" s="627"/>
      <c r="G17" s="627"/>
      <c r="H17" s="627"/>
      <c r="I17" s="627"/>
      <c r="J17" s="23"/>
      <c r="K17" s="23"/>
      <c r="L17" s="23"/>
      <c r="M17" s="23"/>
      <c r="N17" s="23"/>
      <c r="O17" s="23"/>
      <c r="P17" s="23"/>
      <c r="Q17" s="23"/>
      <c r="R17" s="23"/>
      <c r="S17" s="23"/>
      <c r="T17" s="23"/>
      <c r="U17" s="23"/>
      <c r="V17" s="23"/>
      <c r="W17" s="23"/>
      <c r="X17" s="23"/>
      <c r="Y17" s="23"/>
      <c r="Z17" s="23"/>
      <c r="AA17" s="23"/>
      <c r="AB17" s="23"/>
    </row>
    <row r="18" spans="1:28" x14ac:dyDescent="0.2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1:28"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28"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28"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28"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1:28"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spans="1:28"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spans="1:28"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1:28"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sheetData>
  <mergeCells count="17">
    <mergeCell ref="A16:I16"/>
    <mergeCell ref="A17:I17"/>
    <mergeCell ref="B13:I13"/>
    <mergeCell ref="B14:I14"/>
    <mergeCell ref="B15:I15"/>
    <mergeCell ref="B12:I12"/>
    <mergeCell ref="B6:I6"/>
    <mergeCell ref="A1:I1"/>
    <mergeCell ref="A2:I2"/>
    <mergeCell ref="B3:I3"/>
    <mergeCell ref="B4:I4"/>
    <mergeCell ref="B5:I5"/>
    <mergeCell ref="B7:I7"/>
    <mergeCell ref="B8:I8"/>
    <mergeCell ref="B9:I9"/>
    <mergeCell ref="B10:I10"/>
    <mergeCell ref="A11:I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98F3C-5A76-42FC-AB46-9C09F8460D53}">
  <sheetPr codeName="Sheet15">
    <tabColor theme="9" tint="0.39997558519241921"/>
  </sheetPr>
  <dimension ref="A1:H4"/>
  <sheetViews>
    <sheetView zoomScaleNormal="100" workbookViewId="0"/>
  </sheetViews>
  <sheetFormatPr defaultRowHeight="15" x14ac:dyDescent="0.25"/>
  <cols>
    <col min="1" max="1" width="10.42578125" bestFit="1" customWidth="1"/>
    <col min="2" max="2" width="28.140625" bestFit="1" customWidth="1"/>
    <col min="3" max="3" width="16.5703125" bestFit="1" customWidth="1"/>
    <col min="4" max="4" width="19.140625" customWidth="1"/>
    <col min="5" max="5" width="15.85546875" bestFit="1" customWidth="1"/>
    <col min="6" max="6" width="13.85546875" customWidth="1"/>
    <col min="7" max="7" width="15.140625" customWidth="1"/>
  </cols>
  <sheetData>
    <row r="1" spans="1:8" ht="18.75" x14ac:dyDescent="0.3">
      <c r="A1" s="20" t="s">
        <v>80</v>
      </c>
      <c r="B1" s="270"/>
      <c r="C1" s="270"/>
      <c r="D1" s="270"/>
      <c r="E1" s="270"/>
      <c r="F1" s="270"/>
      <c r="G1" s="270"/>
      <c r="H1" s="270"/>
    </row>
    <row r="2" spans="1:8" x14ac:dyDescent="0.25">
      <c r="A2" s="30" t="s">
        <v>628</v>
      </c>
      <c r="B2" s="30" t="s">
        <v>662</v>
      </c>
      <c r="C2" s="30" t="s">
        <v>663</v>
      </c>
      <c r="D2" s="30" t="s">
        <v>635</v>
      </c>
      <c r="E2" s="30" t="s">
        <v>636</v>
      </c>
      <c r="F2" s="30" t="s">
        <v>630</v>
      </c>
      <c r="G2" s="30" t="s">
        <v>664</v>
      </c>
      <c r="H2" s="26"/>
    </row>
    <row r="3" spans="1:8" x14ac:dyDescent="0.25">
      <c r="A3" s="27" t="s">
        <v>756</v>
      </c>
      <c r="B3" s="27" t="s">
        <v>638</v>
      </c>
      <c r="C3" s="28">
        <v>44216</v>
      </c>
      <c r="D3" s="28">
        <v>44314</v>
      </c>
      <c r="E3" s="27" t="s">
        <v>640</v>
      </c>
      <c r="F3" s="27" t="s">
        <v>756</v>
      </c>
      <c r="G3" s="27" t="s">
        <v>665</v>
      </c>
      <c r="H3" s="26"/>
    </row>
    <row r="4" spans="1:8" x14ac:dyDescent="0.25">
      <c r="A4" s="27" t="s">
        <v>756</v>
      </c>
      <c r="B4" s="27" t="s">
        <v>666</v>
      </c>
      <c r="C4" s="28">
        <v>44014</v>
      </c>
      <c r="D4" s="28">
        <v>44014</v>
      </c>
      <c r="E4" s="28">
        <v>44014</v>
      </c>
      <c r="F4" s="27" t="s">
        <v>756</v>
      </c>
      <c r="G4" s="27" t="s">
        <v>665</v>
      </c>
      <c r="H4" s="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940B-0033-4987-845B-BA5AEC8986DC}">
  <sheetPr codeName="Sheet1">
    <tabColor theme="8" tint="0.59999389629810485"/>
    <pageSetUpPr autoPageBreaks="0"/>
  </sheetPr>
  <dimension ref="A1:AL57"/>
  <sheetViews>
    <sheetView zoomScale="80" zoomScaleNormal="80" workbookViewId="0">
      <pane xSplit="1" ySplit="3" topLeftCell="B4" activePane="bottomRight" state="frozen"/>
      <selection pane="topRight" activeCell="B1" sqref="B1"/>
      <selection pane="bottomLeft" activeCell="A4" sqref="A4"/>
      <selection pane="bottomRight" activeCell="C11" sqref="C11"/>
    </sheetView>
  </sheetViews>
  <sheetFormatPr defaultColWidth="38.42578125" defaultRowHeight="45" customHeight="1" x14ac:dyDescent="0.2"/>
  <cols>
    <col min="1" max="1" width="18.5703125" style="36" bestFit="1" customWidth="1"/>
    <col min="2" max="2" width="21.140625" style="11" customWidth="1"/>
    <col min="3" max="3" width="26.42578125" style="11" bestFit="1" customWidth="1"/>
    <col min="4" max="5" width="23" style="58" customWidth="1"/>
    <col min="6" max="6" width="13.85546875" style="11" customWidth="1"/>
    <col min="7" max="7" width="20.140625" style="58" bestFit="1" customWidth="1"/>
    <col min="8" max="8" width="20.85546875" style="11" bestFit="1" customWidth="1"/>
    <col min="9" max="9" width="23.140625" style="11" customWidth="1"/>
    <col min="10" max="10" width="22.140625" style="11" customWidth="1"/>
    <col min="11" max="12" width="19.140625" style="11" customWidth="1"/>
    <col min="13" max="13" width="24" style="11" customWidth="1"/>
    <col min="14" max="14" width="21.5703125" style="11" customWidth="1"/>
    <col min="15" max="15" width="21.42578125" style="11" customWidth="1"/>
    <col min="16" max="16" width="31.85546875" style="11" customWidth="1"/>
    <col min="17" max="17" width="21" style="11" bestFit="1" customWidth="1"/>
    <col min="18" max="18" width="21.140625" style="11" customWidth="1"/>
    <col min="19" max="19" width="17" style="11" bestFit="1" customWidth="1"/>
    <col min="20" max="20" width="16.85546875" style="11" bestFit="1" customWidth="1"/>
    <col min="21" max="21" width="21.140625" style="11" customWidth="1"/>
    <col min="22" max="22" width="18.85546875" style="11" bestFit="1" customWidth="1"/>
    <col min="23" max="23" width="19.85546875" style="11" customWidth="1"/>
    <col min="24" max="24" width="20.140625" style="11" customWidth="1"/>
    <col min="25" max="25" width="21" style="11" customWidth="1"/>
    <col min="26" max="26" width="21.140625" style="11" customWidth="1"/>
    <col min="27" max="27" width="21.42578125" style="11" customWidth="1"/>
    <col min="28" max="28" width="25.5703125" style="11" customWidth="1"/>
    <col min="29" max="29" width="22.85546875" style="58" customWidth="1"/>
    <col min="30" max="30" width="19.5703125" style="11" customWidth="1"/>
    <col min="31" max="32" width="19.85546875" style="11" customWidth="1"/>
    <col min="33" max="33" width="38.42578125" style="11" customWidth="1"/>
    <col min="34" max="34" width="29.5703125" style="11" bestFit="1" customWidth="1"/>
    <col min="35" max="35" width="29.5703125" style="11" customWidth="1"/>
    <col min="36" max="36" width="29.5703125" style="11" bestFit="1" customWidth="1"/>
    <col min="37" max="37" width="67.5703125" style="11" customWidth="1"/>
    <col min="38" max="16384" width="38.42578125" style="11"/>
  </cols>
  <sheetData>
    <row r="1" spans="1:38" ht="81.75" customHeight="1" thickBot="1" x14ac:dyDescent="0.3">
      <c r="A1" s="73" t="s">
        <v>38</v>
      </c>
      <c r="B1" s="74" t="s">
        <v>39</v>
      </c>
      <c r="C1" s="73" t="s">
        <v>40</v>
      </c>
      <c r="D1" s="495" t="s">
        <v>41</v>
      </c>
      <c r="E1" s="495"/>
      <c r="F1" s="488" t="s">
        <v>42</v>
      </c>
      <c r="G1" s="489"/>
      <c r="H1" s="489"/>
      <c r="I1" s="489"/>
      <c r="J1" s="489"/>
      <c r="K1" s="489"/>
      <c r="L1" s="489"/>
      <c r="M1" s="489"/>
      <c r="N1" s="489"/>
      <c r="O1" s="489"/>
      <c r="P1" s="489"/>
      <c r="Q1" s="489"/>
      <c r="R1" s="489"/>
      <c r="S1" s="489"/>
      <c r="T1" s="489"/>
      <c r="U1" s="489"/>
      <c r="V1" s="489"/>
      <c r="W1" s="490" t="s">
        <v>43</v>
      </c>
      <c r="X1" s="491"/>
      <c r="Y1" s="492"/>
      <c r="Z1" s="493" t="s">
        <v>44</v>
      </c>
      <c r="AA1" s="494"/>
      <c r="AB1" s="494"/>
      <c r="AC1" s="494"/>
      <c r="AD1" s="494"/>
      <c r="AE1" s="494"/>
      <c r="AF1" s="329"/>
      <c r="AG1" s="87" t="s">
        <v>45</v>
      </c>
      <c r="AH1" s="485" t="s">
        <v>46</v>
      </c>
      <c r="AI1" s="486"/>
      <c r="AJ1" s="487"/>
    </row>
    <row r="2" spans="1:38" s="34" customFormat="1" ht="94.5" thickBot="1" x14ac:dyDescent="0.3">
      <c r="A2" s="31"/>
      <c r="B2" s="32" t="s">
        <v>47</v>
      </c>
      <c r="C2" s="32" t="s">
        <v>48</v>
      </c>
      <c r="D2" s="32" t="s">
        <v>49</v>
      </c>
      <c r="E2" s="340" t="s">
        <v>50</v>
      </c>
      <c r="F2" s="33" t="s">
        <v>51</v>
      </c>
      <c r="G2" s="33" t="s">
        <v>52</v>
      </c>
      <c r="H2" s="33" t="s">
        <v>53</v>
      </c>
      <c r="I2" s="33" t="s">
        <v>54</v>
      </c>
      <c r="J2" s="165" t="s">
        <v>55</v>
      </c>
      <c r="K2" s="165" t="s">
        <v>56</v>
      </c>
      <c r="L2" s="166" t="s">
        <v>57</v>
      </c>
      <c r="M2" s="165" t="s">
        <v>58</v>
      </c>
      <c r="N2" s="165" t="s">
        <v>59</v>
      </c>
      <c r="O2" s="165" t="s">
        <v>60</v>
      </c>
      <c r="P2" s="165" t="s">
        <v>61</v>
      </c>
      <c r="Q2" s="165" t="s">
        <v>62</v>
      </c>
      <c r="R2" s="33" t="s">
        <v>63</v>
      </c>
      <c r="S2" s="165" t="s">
        <v>64</v>
      </c>
      <c r="T2" s="165" t="s">
        <v>65</v>
      </c>
      <c r="U2" s="165" t="s">
        <v>66</v>
      </c>
      <c r="V2" s="167" t="s">
        <v>67</v>
      </c>
      <c r="W2" s="165" t="s">
        <v>68</v>
      </c>
      <c r="X2" s="165" t="s">
        <v>69</v>
      </c>
      <c r="Y2" s="168" t="s">
        <v>70</v>
      </c>
      <c r="Z2" s="169" t="s">
        <v>751</v>
      </c>
      <c r="AA2" s="165" t="s">
        <v>71</v>
      </c>
      <c r="AB2" s="33" t="s">
        <v>72</v>
      </c>
      <c r="AC2" s="33" t="s">
        <v>73</v>
      </c>
      <c r="AD2" s="33" t="s">
        <v>74</v>
      </c>
      <c r="AE2" s="33" t="s">
        <v>757</v>
      </c>
      <c r="AF2" s="65" t="s">
        <v>75</v>
      </c>
      <c r="AG2" s="84" t="s">
        <v>76</v>
      </c>
      <c r="AH2" s="170" t="s">
        <v>77</v>
      </c>
      <c r="AI2" s="362" t="s">
        <v>750</v>
      </c>
      <c r="AJ2" s="171" t="s">
        <v>78</v>
      </c>
      <c r="AK2" s="88" t="s">
        <v>79</v>
      </c>
    </row>
    <row r="3" spans="1:38" s="51" customFormat="1" ht="112.5" x14ac:dyDescent="0.3">
      <c r="A3" s="75" t="s">
        <v>80</v>
      </c>
      <c r="B3" s="76" t="s">
        <v>81</v>
      </c>
      <c r="C3" s="77" t="s">
        <v>82</v>
      </c>
      <c r="D3" s="83" t="s">
        <v>83</v>
      </c>
      <c r="E3" s="78" t="s">
        <v>84</v>
      </c>
      <c r="F3" s="79">
        <v>44656</v>
      </c>
      <c r="G3" s="79">
        <v>36530</v>
      </c>
      <c r="H3" s="78" t="s">
        <v>85</v>
      </c>
      <c r="I3" s="80">
        <f t="shared" ref="I3:I18" si="0">(F3-G3)/365.25</f>
        <v>22.247775496235455</v>
      </c>
      <c r="J3" s="78" t="s">
        <v>83</v>
      </c>
      <c r="K3" s="78" t="s">
        <v>83</v>
      </c>
      <c r="L3" s="78" t="s">
        <v>86</v>
      </c>
      <c r="M3" s="78" t="s">
        <v>83</v>
      </c>
      <c r="N3" s="78" t="s">
        <v>83</v>
      </c>
      <c r="O3" s="78" t="s">
        <v>83</v>
      </c>
      <c r="P3" s="78" t="s">
        <v>83</v>
      </c>
      <c r="Q3" s="78" t="s">
        <v>83</v>
      </c>
      <c r="R3" s="78" t="s">
        <v>83</v>
      </c>
      <c r="S3" s="78" t="s">
        <v>83</v>
      </c>
      <c r="T3" s="78" t="s">
        <v>83</v>
      </c>
      <c r="U3" s="78" t="s">
        <v>87</v>
      </c>
      <c r="V3" s="83" t="s">
        <v>88</v>
      </c>
      <c r="W3" s="81" t="s">
        <v>89</v>
      </c>
      <c r="X3" s="78" t="s">
        <v>90</v>
      </c>
      <c r="Y3" s="82" t="s">
        <v>91</v>
      </c>
      <c r="Z3" s="90" t="s">
        <v>92</v>
      </c>
      <c r="AA3" s="79" t="s">
        <v>93</v>
      </c>
      <c r="AB3" s="78" t="s">
        <v>94</v>
      </c>
      <c r="AC3" s="78" t="s">
        <v>94</v>
      </c>
      <c r="AD3" s="78" t="s">
        <v>83</v>
      </c>
      <c r="AE3" s="78" t="s">
        <v>83</v>
      </c>
      <c r="AF3" s="83" t="s">
        <v>758</v>
      </c>
      <c r="AG3" s="86" t="s">
        <v>83</v>
      </c>
      <c r="AH3" s="78" t="s">
        <v>95</v>
      </c>
      <c r="AI3" s="78" t="s">
        <v>90</v>
      </c>
      <c r="AJ3" s="82" t="s">
        <v>96</v>
      </c>
      <c r="AK3" s="89"/>
    </row>
    <row r="4" spans="1:38" s="188" customFormat="1" ht="56.25" customHeight="1" x14ac:dyDescent="0.3">
      <c r="A4" s="35" t="s">
        <v>97</v>
      </c>
      <c r="B4" s="337"/>
      <c r="C4" s="337"/>
      <c r="D4" s="365"/>
      <c r="E4" s="366"/>
      <c r="F4" s="56"/>
      <c r="G4" s="56"/>
      <c r="H4" s="3"/>
      <c r="I4" s="364">
        <f t="shared" si="0"/>
        <v>0</v>
      </c>
      <c r="J4" s="3"/>
      <c r="K4" s="3"/>
      <c r="L4" s="3"/>
      <c r="M4" s="3"/>
      <c r="N4" s="3"/>
      <c r="O4" s="3"/>
      <c r="P4" s="3"/>
      <c r="Q4" s="3"/>
      <c r="R4" s="3"/>
      <c r="S4" s="3"/>
      <c r="T4" s="3"/>
      <c r="U4" s="3"/>
      <c r="V4" s="163"/>
      <c r="W4" s="66"/>
      <c r="X4" s="3"/>
      <c r="Y4" s="67"/>
      <c r="Z4" s="164"/>
      <c r="AA4" s="56"/>
      <c r="AB4" s="3"/>
      <c r="AC4" s="3"/>
      <c r="AD4" s="3"/>
      <c r="AE4" s="3"/>
      <c r="AF4" s="163"/>
      <c r="AG4" s="85"/>
      <c r="AH4" s="3"/>
      <c r="AI4" s="3"/>
      <c r="AJ4" s="67"/>
      <c r="AK4" s="85"/>
      <c r="AL4" s="55"/>
    </row>
    <row r="5" spans="1:38" s="188" customFormat="1" ht="53.25" customHeight="1" x14ac:dyDescent="0.3">
      <c r="A5" s="35" t="s">
        <v>98</v>
      </c>
      <c r="B5" s="338"/>
      <c r="C5" s="337"/>
      <c r="D5" s="367"/>
      <c r="E5" s="368"/>
      <c r="F5" s="191"/>
      <c r="G5" s="56"/>
      <c r="H5" s="3"/>
      <c r="I5" s="364">
        <f t="shared" si="0"/>
        <v>0</v>
      </c>
      <c r="J5" s="35"/>
      <c r="K5" s="35"/>
      <c r="L5" s="3"/>
      <c r="M5" s="3"/>
      <c r="N5" s="3"/>
      <c r="O5" s="3"/>
      <c r="P5" s="3"/>
      <c r="Q5" s="3"/>
      <c r="R5" s="3"/>
      <c r="S5" s="3"/>
      <c r="T5" s="3"/>
      <c r="U5" s="35"/>
      <c r="V5" s="192"/>
      <c r="W5" s="66"/>
      <c r="X5" s="3"/>
      <c r="Y5" s="67"/>
      <c r="Z5" s="193"/>
      <c r="AA5" s="35"/>
      <c r="AB5" s="3"/>
      <c r="AC5" s="35"/>
      <c r="AD5" s="3"/>
      <c r="AE5" s="3"/>
      <c r="AF5" s="163"/>
      <c r="AG5" s="85"/>
      <c r="AH5" s="3"/>
      <c r="AI5" s="3"/>
      <c r="AJ5" s="67"/>
      <c r="AK5" s="85"/>
    </row>
    <row r="6" spans="1:38" s="188" customFormat="1" ht="57.75" customHeight="1" x14ac:dyDescent="0.3">
      <c r="A6" s="35" t="s">
        <v>99</v>
      </c>
      <c r="B6" s="337"/>
      <c r="C6" s="337"/>
      <c r="D6" s="369"/>
      <c r="E6" s="368"/>
      <c r="F6" s="191"/>
      <c r="G6" s="56"/>
      <c r="H6" s="3"/>
      <c r="I6" s="364">
        <f t="shared" si="0"/>
        <v>0</v>
      </c>
      <c r="J6" s="35"/>
      <c r="K6" s="35"/>
      <c r="L6" s="3"/>
      <c r="M6" s="3"/>
      <c r="N6" s="3"/>
      <c r="O6" s="3"/>
      <c r="P6" s="3"/>
      <c r="Q6" s="3"/>
      <c r="R6" s="3"/>
      <c r="S6" s="3"/>
      <c r="T6" s="3"/>
      <c r="U6" s="35"/>
      <c r="V6" s="192"/>
      <c r="W6" s="194"/>
      <c r="X6" s="3"/>
      <c r="Y6" s="195"/>
      <c r="Z6" s="193"/>
      <c r="AA6" s="35"/>
      <c r="AB6" s="3"/>
      <c r="AC6" s="35"/>
      <c r="AD6" s="3"/>
      <c r="AE6" s="3"/>
      <c r="AF6" s="163"/>
      <c r="AG6" s="85"/>
      <c r="AH6" s="3"/>
      <c r="AI6" s="3"/>
      <c r="AJ6" s="67"/>
      <c r="AK6" s="85"/>
    </row>
    <row r="7" spans="1:38" s="188" customFormat="1" ht="61.5" customHeight="1" x14ac:dyDescent="0.3">
      <c r="A7" s="35" t="s">
        <v>100</v>
      </c>
      <c r="B7" s="337"/>
      <c r="C7" s="337"/>
      <c r="D7" s="367"/>
      <c r="E7" s="368"/>
      <c r="F7" s="191"/>
      <c r="G7" s="56"/>
      <c r="H7" s="3"/>
      <c r="I7" s="364">
        <f t="shared" si="0"/>
        <v>0</v>
      </c>
      <c r="J7" s="35"/>
      <c r="K7" s="35"/>
      <c r="L7" s="3"/>
      <c r="M7" s="3"/>
      <c r="N7" s="3"/>
      <c r="O7" s="3"/>
      <c r="P7" s="3"/>
      <c r="Q7" s="3"/>
      <c r="R7" s="3"/>
      <c r="S7" s="3"/>
      <c r="T7" s="3"/>
      <c r="U7" s="35"/>
      <c r="V7" s="192"/>
      <c r="W7" s="194"/>
      <c r="X7" s="3"/>
      <c r="Y7" s="195"/>
      <c r="Z7" s="193"/>
      <c r="AA7" s="35"/>
      <c r="AB7" s="3"/>
      <c r="AC7" s="35"/>
      <c r="AD7" s="3"/>
      <c r="AE7" s="3"/>
      <c r="AF7" s="163"/>
      <c r="AG7" s="85"/>
      <c r="AH7" s="35"/>
      <c r="AI7" s="35"/>
      <c r="AJ7" s="195"/>
      <c r="AK7" s="196"/>
    </row>
    <row r="8" spans="1:38" s="188" customFormat="1" ht="60" customHeight="1" x14ac:dyDescent="0.3">
      <c r="A8" s="35" t="s">
        <v>101</v>
      </c>
      <c r="B8" s="337"/>
      <c r="C8" s="337"/>
      <c r="D8" s="370"/>
      <c r="E8" s="368"/>
      <c r="F8" s="191"/>
      <c r="G8" s="56"/>
      <c r="H8" s="3"/>
      <c r="I8" s="364">
        <f t="shared" si="0"/>
        <v>0</v>
      </c>
      <c r="J8" s="35"/>
      <c r="K8" s="35"/>
      <c r="L8" s="3"/>
      <c r="M8" s="3"/>
      <c r="N8" s="3"/>
      <c r="O8" s="3"/>
      <c r="P8" s="3"/>
      <c r="Q8" s="3"/>
      <c r="R8" s="3"/>
      <c r="S8" s="3"/>
      <c r="T8" s="3"/>
      <c r="U8" s="35"/>
      <c r="V8" s="192"/>
      <c r="W8" s="194"/>
      <c r="X8" s="3"/>
      <c r="Y8" s="195"/>
      <c r="Z8" s="193"/>
      <c r="AA8" s="35"/>
      <c r="AB8" s="3"/>
      <c r="AC8" s="35"/>
      <c r="AD8" s="3"/>
      <c r="AE8" s="3"/>
      <c r="AF8" s="163"/>
      <c r="AG8" s="85"/>
      <c r="AH8" s="35"/>
      <c r="AI8" s="35"/>
      <c r="AJ8" s="195"/>
      <c r="AK8" s="196"/>
    </row>
    <row r="9" spans="1:38" s="188" customFormat="1" ht="60" customHeight="1" x14ac:dyDescent="0.3">
      <c r="A9" s="35" t="s">
        <v>102</v>
      </c>
      <c r="B9" s="337"/>
      <c r="C9" s="337"/>
      <c r="D9" s="371"/>
      <c r="E9" s="368"/>
      <c r="F9" s="191"/>
      <c r="G9" s="56"/>
      <c r="H9" s="3"/>
      <c r="I9" s="364">
        <f t="shared" si="0"/>
        <v>0</v>
      </c>
      <c r="J9" s="35"/>
      <c r="K9" s="35"/>
      <c r="L9" s="3"/>
      <c r="M9" s="3"/>
      <c r="N9" s="3"/>
      <c r="O9" s="3"/>
      <c r="P9" s="3"/>
      <c r="Q9" s="3"/>
      <c r="R9" s="3"/>
      <c r="S9" s="3"/>
      <c r="T9" s="3"/>
      <c r="U9" s="35"/>
      <c r="V9" s="192"/>
      <c r="W9" s="194"/>
      <c r="X9" s="3"/>
      <c r="Y9" s="195"/>
      <c r="Z9" s="193"/>
      <c r="AA9" s="35"/>
      <c r="AB9" s="3"/>
      <c r="AC9" s="35"/>
      <c r="AD9" s="3"/>
      <c r="AE9" s="3"/>
      <c r="AF9" s="163"/>
      <c r="AG9" s="85"/>
      <c r="AH9" s="35"/>
      <c r="AI9" s="35"/>
      <c r="AJ9" s="195"/>
      <c r="AK9" s="196"/>
    </row>
    <row r="10" spans="1:38" s="188" customFormat="1" ht="60" customHeight="1" x14ac:dyDescent="0.3">
      <c r="A10" s="35" t="s">
        <v>103</v>
      </c>
      <c r="B10" s="337"/>
      <c r="C10" s="337"/>
      <c r="D10" s="369"/>
      <c r="E10" s="368"/>
      <c r="F10" s="191"/>
      <c r="G10" s="56"/>
      <c r="H10" s="3"/>
      <c r="I10" s="364">
        <f t="shared" si="0"/>
        <v>0</v>
      </c>
      <c r="J10" s="35"/>
      <c r="K10" s="35"/>
      <c r="L10" s="3"/>
      <c r="M10" s="3"/>
      <c r="N10" s="3"/>
      <c r="O10" s="3"/>
      <c r="P10" s="3"/>
      <c r="Q10" s="3"/>
      <c r="R10" s="3"/>
      <c r="S10" s="3"/>
      <c r="T10" s="3"/>
      <c r="U10" s="35"/>
      <c r="V10" s="192"/>
      <c r="W10" s="194"/>
      <c r="X10" s="3"/>
      <c r="Y10" s="195"/>
      <c r="Z10" s="193"/>
      <c r="AA10" s="35"/>
      <c r="AB10" s="3"/>
      <c r="AC10" s="35"/>
      <c r="AD10" s="3"/>
      <c r="AE10" s="3"/>
      <c r="AF10" s="163"/>
      <c r="AG10" s="85"/>
      <c r="AH10" s="35"/>
      <c r="AI10" s="35"/>
      <c r="AJ10" s="195"/>
      <c r="AK10" s="196"/>
    </row>
    <row r="11" spans="1:38" s="188" customFormat="1" ht="60" customHeight="1" x14ac:dyDescent="0.3">
      <c r="A11" s="35" t="s">
        <v>104</v>
      </c>
      <c r="B11" s="337"/>
      <c r="C11" s="337"/>
      <c r="D11" s="367"/>
      <c r="E11" s="368"/>
      <c r="F11" s="191"/>
      <c r="G11" s="56"/>
      <c r="H11" s="3"/>
      <c r="I11" s="364">
        <f t="shared" si="0"/>
        <v>0</v>
      </c>
      <c r="J11" s="35"/>
      <c r="K11" s="35"/>
      <c r="L11" s="3"/>
      <c r="M11" s="3"/>
      <c r="N11" s="3"/>
      <c r="O11" s="3"/>
      <c r="P11" s="3"/>
      <c r="Q11" s="3"/>
      <c r="R11" s="3"/>
      <c r="S11" s="3"/>
      <c r="T11" s="3"/>
      <c r="U11" s="35"/>
      <c r="V11" s="192"/>
      <c r="W11" s="194"/>
      <c r="X11" s="3"/>
      <c r="Y11" s="195"/>
      <c r="Z11" s="193"/>
      <c r="AA11" s="35"/>
      <c r="AB11" s="3"/>
      <c r="AC11" s="35"/>
      <c r="AD11" s="3"/>
      <c r="AE11" s="3"/>
      <c r="AF11" s="163"/>
      <c r="AG11" s="85"/>
      <c r="AH11" s="35"/>
      <c r="AI11" s="35"/>
      <c r="AJ11" s="195"/>
      <c r="AK11" s="196"/>
    </row>
    <row r="12" spans="1:38" s="188" customFormat="1" ht="60" customHeight="1" x14ac:dyDescent="0.3">
      <c r="A12" s="35" t="s">
        <v>105</v>
      </c>
      <c r="B12" s="337"/>
      <c r="C12" s="337"/>
      <c r="D12" s="369"/>
      <c r="E12" s="368"/>
      <c r="F12" s="191"/>
      <c r="G12" s="56"/>
      <c r="H12" s="3"/>
      <c r="I12" s="364">
        <f t="shared" si="0"/>
        <v>0</v>
      </c>
      <c r="J12" s="35"/>
      <c r="K12" s="35"/>
      <c r="L12" s="3"/>
      <c r="M12" s="3"/>
      <c r="N12" s="3"/>
      <c r="O12" s="3"/>
      <c r="P12" s="3"/>
      <c r="Q12" s="3"/>
      <c r="R12" s="3"/>
      <c r="S12" s="3"/>
      <c r="T12" s="3"/>
      <c r="U12" s="35"/>
      <c r="V12" s="192"/>
      <c r="W12" s="194"/>
      <c r="X12" s="3"/>
      <c r="Y12" s="195"/>
      <c r="Z12" s="193"/>
      <c r="AA12" s="35"/>
      <c r="AB12" s="3"/>
      <c r="AC12" s="35"/>
      <c r="AD12" s="3"/>
      <c r="AE12" s="3"/>
      <c r="AF12" s="163"/>
      <c r="AG12" s="85"/>
      <c r="AH12" s="35"/>
      <c r="AI12" s="35"/>
      <c r="AJ12" s="195"/>
      <c r="AK12" s="196"/>
    </row>
    <row r="13" spans="1:38" s="188" customFormat="1" ht="60" customHeight="1" thickBot="1" x14ac:dyDescent="0.35">
      <c r="A13" s="35" t="s">
        <v>106</v>
      </c>
      <c r="B13" s="337"/>
      <c r="C13" s="337"/>
      <c r="D13" s="372"/>
      <c r="E13" s="368"/>
      <c r="F13" s="191"/>
      <c r="G13" s="56"/>
      <c r="H13" s="3"/>
      <c r="I13" s="364">
        <f t="shared" si="0"/>
        <v>0</v>
      </c>
      <c r="J13" s="35"/>
      <c r="K13" s="35"/>
      <c r="L13" s="3"/>
      <c r="M13" s="3"/>
      <c r="N13" s="3"/>
      <c r="O13" s="3"/>
      <c r="P13" s="3"/>
      <c r="Q13" s="3"/>
      <c r="R13" s="3"/>
      <c r="S13" s="3"/>
      <c r="T13" s="3"/>
      <c r="U13" s="35"/>
      <c r="V13" s="192"/>
      <c r="W13" s="194"/>
      <c r="X13" s="3"/>
      <c r="Y13" s="195"/>
      <c r="Z13" s="193"/>
      <c r="AA13" s="35"/>
      <c r="AB13" s="3"/>
      <c r="AC13" s="35"/>
      <c r="AD13" s="3"/>
      <c r="AE13" s="3"/>
      <c r="AF13" s="163"/>
      <c r="AG13" s="85"/>
      <c r="AH13" s="35"/>
      <c r="AI13" s="35"/>
      <c r="AJ13" s="195"/>
      <c r="AK13" s="196"/>
    </row>
    <row r="14" spans="1:38" s="188" customFormat="1" ht="60" customHeight="1" thickTop="1" x14ac:dyDescent="0.3">
      <c r="A14" s="35" t="s">
        <v>107</v>
      </c>
      <c r="B14" s="189"/>
      <c r="C14" s="337"/>
      <c r="D14" s="192"/>
      <c r="E14" s="35"/>
      <c r="F14" s="191"/>
      <c r="G14" s="56"/>
      <c r="H14" s="3"/>
      <c r="I14" s="364">
        <f t="shared" si="0"/>
        <v>0</v>
      </c>
      <c r="J14" s="35"/>
      <c r="K14" s="35"/>
      <c r="L14" s="3"/>
      <c r="M14" s="3"/>
      <c r="N14" s="3"/>
      <c r="O14" s="3"/>
      <c r="P14" s="3"/>
      <c r="Q14" s="3"/>
      <c r="R14" s="3"/>
      <c r="S14" s="3"/>
      <c r="T14" s="3"/>
      <c r="U14" s="35"/>
      <c r="V14" s="192"/>
      <c r="W14" s="194"/>
      <c r="X14" s="3"/>
      <c r="Y14" s="195"/>
      <c r="Z14" s="193"/>
      <c r="AA14" s="35"/>
      <c r="AB14" s="3"/>
      <c r="AC14" s="35"/>
      <c r="AD14" s="3"/>
      <c r="AE14" s="3"/>
      <c r="AF14" s="163"/>
      <c r="AG14" s="85"/>
      <c r="AH14" s="35"/>
      <c r="AI14" s="35"/>
      <c r="AJ14" s="195"/>
      <c r="AK14" s="196"/>
    </row>
    <row r="15" spans="1:38" s="188" customFormat="1" ht="60" customHeight="1" x14ac:dyDescent="0.3">
      <c r="A15" s="35" t="s">
        <v>108</v>
      </c>
      <c r="B15" s="189"/>
      <c r="C15" s="337"/>
      <c r="D15" s="192"/>
      <c r="E15" s="35"/>
      <c r="F15" s="191"/>
      <c r="G15" s="56"/>
      <c r="H15" s="3"/>
      <c r="I15" s="364">
        <f t="shared" si="0"/>
        <v>0</v>
      </c>
      <c r="J15" s="35"/>
      <c r="K15" s="35"/>
      <c r="L15" s="3"/>
      <c r="M15" s="3"/>
      <c r="N15" s="3"/>
      <c r="O15" s="3"/>
      <c r="P15" s="3"/>
      <c r="Q15" s="3"/>
      <c r="R15" s="3"/>
      <c r="S15" s="3"/>
      <c r="T15" s="3"/>
      <c r="U15" s="35"/>
      <c r="V15" s="192"/>
      <c r="W15" s="194"/>
      <c r="X15" s="3"/>
      <c r="Y15" s="195"/>
      <c r="Z15" s="193"/>
      <c r="AA15" s="35"/>
      <c r="AB15" s="3"/>
      <c r="AC15" s="35"/>
      <c r="AD15" s="3"/>
      <c r="AE15" s="3"/>
      <c r="AF15" s="163"/>
      <c r="AG15" s="85"/>
      <c r="AH15" s="35"/>
      <c r="AI15" s="35"/>
      <c r="AJ15" s="195"/>
      <c r="AK15" s="196"/>
    </row>
    <row r="16" spans="1:38" s="188" customFormat="1" ht="60" customHeight="1" x14ac:dyDescent="0.3">
      <c r="A16" s="35" t="s">
        <v>109</v>
      </c>
      <c r="B16" s="189"/>
      <c r="C16" s="337"/>
      <c r="D16" s="192"/>
      <c r="E16" s="35"/>
      <c r="F16" s="191"/>
      <c r="G16" s="56"/>
      <c r="H16" s="3"/>
      <c r="I16" s="364">
        <f t="shared" si="0"/>
        <v>0</v>
      </c>
      <c r="J16" s="35"/>
      <c r="K16" s="35"/>
      <c r="L16" s="3"/>
      <c r="M16" s="3"/>
      <c r="N16" s="3"/>
      <c r="O16" s="3"/>
      <c r="P16" s="3"/>
      <c r="Q16" s="3"/>
      <c r="R16" s="3"/>
      <c r="S16" s="3"/>
      <c r="T16" s="3"/>
      <c r="U16" s="35"/>
      <c r="V16" s="192"/>
      <c r="W16" s="194"/>
      <c r="X16" s="3"/>
      <c r="Y16" s="195"/>
      <c r="Z16" s="193"/>
      <c r="AA16" s="35"/>
      <c r="AB16" s="3"/>
      <c r="AC16" s="35"/>
      <c r="AD16" s="3"/>
      <c r="AE16" s="3"/>
      <c r="AF16" s="163"/>
      <c r="AG16" s="85"/>
      <c r="AH16" s="35"/>
      <c r="AI16" s="35"/>
      <c r="AJ16" s="195"/>
      <c r="AK16" s="196"/>
    </row>
    <row r="17" spans="1:37" s="188" customFormat="1" ht="60" customHeight="1" x14ac:dyDescent="0.3">
      <c r="A17" s="35" t="s">
        <v>110</v>
      </c>
      <c r="B17" s="189"/>
      <c r="C17" s="190"/>
      <c r="D17" s="192"/>
      <c r="E17" s="35"/>
      <c r="F17" s="191"/>
      <c r="G17" s="56"/>
      <c r="H17" s="3"/>
      <c r="I17" s="364">
        <f t="shared" si="0"/>
        <v>0</v>
      </c>
      <c r="J17" s="35"/>
      <c r="K17" s="35"/>
      <c r="L17" s="3"/>
      <c r="M17" s="3"/>
      <c r="N17" s="3"/>
      <c r="O17" s="3"/>
      <c r="P17" s="3"/>
      <c r="Q17" s="3"/>
      <c r="R17" s="3"/>
      <c r="S17" s="3"/>
      <c r="T17" s="3"/>
      <c r="U17" s="35"/>
      <c r="V17" s="192"/>
      <c r="W17" s="194"/>
      <c r="X17" s="3"/>
      <c r="Y17" s="195"/>
      <c r="Z17" s="193"/>
      <c r="AA17" s="35"/>
      <c r="AB17" s="3"/>
      <c r="AC17" s="35"/>
      <c r="AD17" s="3"/>
      <c r="AE17" s="3"/>
      <c r="AF17" s="163"/>
      <c r="AG17" s="85"/>
      <c r="AH17" s="35"/>
      <c r="AI17" s="35"/>
      <c r="AJ17" s="195"/>
      <c r="AK17" s="196"/>
    </row>
    <row r="18" spans="1:37" s="188" customFormat="1" ht="60" customHeight="1" x14ac:dyDescent="0.3">
      <c r="A18" s="35" t="s">
        <v>111</v>
      </c>
      <c r="B18" s="189"/>
      <c r="C18" s="190"/>
      <c r="D18" s="192"/>
      <c r="E18" s="35"/>
      <c r="F18" s="191"/>
      <c r="G18" s="56"/>
      <c r="H18" s="3"/>
      <c r="I18" s="364">
        <f t="shared" si="0"/>
        <v>0</v>
      </c>
      <c r="J18" s="35"/>
      <c r="K18" s="35"/>
      <c r="L18" s="3"/>
      <c r="M18" s="3"/>
      <c r="N18" s="3"/>
      <c r="O18" s="3"/>
      <c r="P18" s="3"/>
      <c r="Q18" s="3"/>
      <c r="R18" s="3"/>
      <c r="S18" s="3"/>
      <c r="T18" s="3"/>
      <c r="U18" s="35"/>
      <c r="V18" s="192"/>
      <c r="W18" s="194"/>
      <c r="X18" s="3"/>
      <c r="Y18" s="195"/>
      <c r="Z18" s="193"/>
      <c r="AA18" s="35"/>
      <c r="AB18" s="3"/>
      <c r="AC18" s="35"/>
      <c r="AD18" s="3"/>
      <c r="AE18" s="3"/>
      <c r="AF18" s="163"/>
      <c r="AG18" s="85"/>
      <c r="AH18" s="35"/>
      <c r="AI18" s="35"/>
      <c r="AJ18" s="195"/>
      <c r="AK18" s="196"/>
    </row>
    <row r="19" spans="1:37" s="188" customFormat="1" ht="60" customHeight="1" x14ac:dyDescent="0.3">
      <c r="A19" s="35"/>
      <c r="B19" s="189"/>
      <c r="C19" s="190"/>
      <c r="D19" s="192"/>
      <c r="E19" s="35"/>
      <c r="F19" s="191"/>
      <c r="G19" s="56"/>
      <c r="H19" s="3"/>
      <c r="I19" s="364"/>
      <c r="J19" s="35"/>
      <c r="K19" s="35"/>
      <c r="L19" s="3"/>
      <c r="M19" s="3"/>
      <c r="N19" s="3"/>
      <c r="O19" s="3"/>
      <c r="P19" s="3"/>
      <c r="Q19" s="3"/>
      <c r="R19" s="3"/>
      <c r="S19" s="3"/>
      <c r="T19" s="3"/>
      <c r="U19" s="35"/>
      <c r="V19" s="192"/>
      <c r="W19" s="194"/>
      <c r="X19" s="3"/>
      <c r="Y19" s="195"/>
      <c r="Z19" s="193"/>
      <c r="AA19" s="35"/>
      <c r="AB19" s="3"/>
      <c r="AC19" s="35"/>
      <c r="AD19" s="3"/>
      <c r="AE19" s="3"/>
      <c r="AF19" s="163"/>
      <c r="AG19" s="85"/>
      <c r="AH19" s="35"/>
      <c r="AI19" s="35"/>
      <c r="AJ19" s="195"/>
      <c r="AK19" s="196"/>
    </row>
    <row r="20" spans="1:37" s="188" customFormat="1" ht="60" customHeight="1" x14ac:dyDescent="0.3">
      <c r="A20" s="35"/>
      <c r="B20" s="189"/>
      <c r="C20" s="190"/>
      <c r="D20" s="35"/>
      <c r="E20" s="35"/>
      <c r="F20" s="191"/>
      <c r="G20" s="56"/>
      <c r="H20" s="3"/>
      <c r="I20" s="364"/>
      <c r="J20" s="35"/>
      <c r="K20" s="35"/>
      <c r="L20" s="3"/>
      <c r="M20" s="3"/>
      <c r="N20" s="3"/>
      <c r="O20" s="3"/>
      <c r="P20" s="3"/>
      <c r="Q20" s="3"/>
      <c r="R20" s="3"/>
      <c r="S20" s="3"/>
      <c r="T20" s="3"/>
      <c r="U20" s="35"/>
      <c r="V20" s="192"/>
      <c r="W20" s="194"/>
      <c r="X20" s="3"/>
      <c r="Y20" s="195"/>
      <c r="Z20" s="193"/>
      <c r="AA20" s="35"/>
      <c r="AB20" s="3"/>
      <c r="AC20" s="35"/>
      <c r="AD20" s="3"/>
      <c r="AE20" s="3"/>
      <c r="AF20" s="163"/>
      <c r="AG20" s="85"/>
      <c r="AH20" s="35"/>
      <c r="AI20" s="35"/>
      <c r="AJ20" s="195"/>
      <c r="AK20" s="196"/>
    </row>
    <row r="21" spans="1:37" s="188" customFormat="1" ht="60" customHeight="1" x14ac:dyDescent="0.3">
      <c r="A21" s="35"/>
      <c r="B21" s="189"/>
      <c r="C21" s="190"/>
      <c r="D21" s="35"/>
      <c r="E21" s="35"/>
      <c r="F21" s="191"/>
      <c r="G21" s="56"/>
      <c r="H21" s="3"/>
      <c r="I21" s="364"/>
      <c r="J21" s="35"/>
      <c r="K21" s="35"/>
      <c r="L21" s="3"/>
      <c r="M21" s="3"/>
      <c r="N21" s="3"/>
      <c r="O21" s="3"/>
      <c r="P21" s="3"/>
      <c r="Q21" s="3"/>
      <c r="R21" s="3"/>
      <c r="S21" s="3"/>
      <c r="T21" s="3"/>
      <c r="U21" s="35"/>
      <c r="V21" s="192"/>
      <c r="W21" s="194"/>
      <c r="X21" s="3"/>
      <c r="Y21" s="195"/>
      <c r="Z21" s="193"/>
      <c r="AA21" s="35"/>
      <c r="AB21" s="3"/>
      <c r="AC21" s="35"/>
      <c r="AD21" s="3"/>
      <c r="AE21" s="3"/>
      <c r="AF21" s="163"/>
      <c r="AG21" s="85"/>
      <c r="AH21" s="35"/>
      <c r="AI21" s="35"/>
      <c r="AJ21" s="195"/>
      <c r="AK21" s="196"/>
    </row>
    <row r="22" spans="1:37" s="188" customFormat="1" ht="60" customHeight="1" x14ac:dyDescent="0.3">
      <c r="A22" s="35"/>
      <c r="B22" s="189"/>
      <c r="C22" s="190"/>
      <c r="D22" s="35"/>
      <c r="E22" s="35"/>
      <c r="F22" s="191"/>
      <c r="G22" s="56"/>
      <c r="H22" s="3"/>
      <c r="I22" s="364"/>
      <c r="J22" s="35"/>
      <c r="K22" s="35"/>
      <c r="L22" s="3"/>
      <c r="M22" s="3"/>
      <c r="N22" s="3"/>
      <c r="O22" s="3"/>
      <c r="P22" s="3"/>
      <c r="Q22" s="3"/>
      <c r="R22" s="3"/>
      <c r="S22" s="3"/>
      <c r="T22" s="3"/>
      <c r="U22" s="35"/>
      <c r="V22" s="192"/>
      <c r="W22" s="194"/>
      <c r="X22" s="3"/>
      <c r="Y22" s="195"/>
      <c r="Z22" s="193"/>
      <c r="AA22" s="35"/>
      <c r="AB22" s="3"/>
      <c r="AC22" s="35"/>
      <c r="AD22" s="3"/>
      <c r="AE22" s="3"/>
      <c r="AF22" s="163"/>
      <c r="AG22" s="85"/>
      <c r="AH22" s="35"/>
      <c r="AI22" s="35"/>
      <c r="AJ22" s="195"/>
      <c r="AK22" s="196"/>
    </row>
    <row r="23" spans="1:37" s="188" customFormat="1" ht="60" customHeight="1" x14ac:dyDescent="0.3">
      <c r="A23" s="35"/>
      <c r="B23" s="189"/>
      <c r="C23" s="190"/>
      <c r="D23" s="35"/>
      <c r="E23" s="35"/>
      <c r="F23" s="191"/>
      <c r="G23" s="56"/>
      <c r="H23" s="3"/>
      <c r="I23" s="364"/>
      <c r="J23" s="35"/>
      <c r="K23" s="35"/>
      <c r="L23" s="3"/>
      <c r="M23" s="3"/>
      <c r="N23" s="3"/>
      <c r="O23" s="3"/>
      <c r="P23" s="3"/>
      <c r="Q23" s="3"/>
      <c r="R23" s="3"/>
      <c r="S23" s="3"/>
      <c r="T23" s="3"/>
      <c r="U23" s="35"/>
      <c r="V23" s="192"/>
      <c r="W23" s="194"/>
      <c r="X23" s="3"/>
      <c r="Y23" s="195"/>
      <c r="Z23" s="193"/>
      <c r="AA23" s="35"/>
      <c r="AB23" s="3"/>
      <c r="AC23" s="35"/>
      <c r="AD23" s="3"/>
      <c r="AE23" s="3"/>
      <c r="AF23" s="163"/>
      <c r="AG23" s="85"/>
      <c r="AH23" s="35"/>
      <c r="AI23" s="35"/>
      <c r="AJ23" s="195"/>
      <c r="AK23" s="196"/>
    </row>
    <row r="24" spans="1:37" s="188" customFormat="1" ht="60" customHeight="1" x14ac:dyDescent="0.3">
      <c r="A24" s="35"/>
      <c r="B24" s="189"/>
      <c r="C24" s="190"/>
      <c r="D24" s="35"/>
      <c r="E24" s="35"/>
      <c r="F24" s="191"/>
      <c r="G24" s="56"/>
      <c r="H24" s="3"/>
      <c r="I24" s="364"/>
      <c r="J24" s="35"/>
      <c r="K24" s="35"/>
      <c r="L24" s="3"/>
      <c r="M24" s="3"/>
      <c r="N24" s="3"/>
      <c r="O24" s="3"/>
      <c r="P24" s="3"/>
      <c r="Q24" s="3"/>
      <c r="R24" s="3"/>
      <c r="S24" s="3"/>
      <c r="T24" s="3"/>
      <c r="U24" s="35"/>
      <c r="V24" s="192"/>
      <c r="W24" s="194"/>
      <c r="X24" s="3"/>
      <c r="Y24" s="195"/>
      <c r="Z24" s="193"/>
      <c r="AA24" s="35"/>
      <c r="AB24" s="3"/>
      <c r="AC24" s="35"/>
      <c r="AD24" s="3"/>
      <c r="AE24" s="3"/>
      <c r="AF24" s="163"/>
      <c r="AG24" s="85"/>
      <c r="AH24" s="35"/>
      <c r="AI24" s="35"/>
      <c r="AJ24" s="195"/>
      <c r="AK24" s="196"/>
    </row>
    <row r="25" spans="1:37" s="188" customFormat="1" ht="60" customHeight="1" x14ac:dyDescent="0.3">
      <c r="A25" s="35"/>
      <c r="B25" s="189"/>
      <c r="C25" s="190"/>
      <c r="D25" s="35"/>
      <c r="E25" s="35"/>
      <c r="F25" s="191"/>
      <c r="G25" s="56"/>
      <c r="H25" s="3"/>
      <c r="I25" s="364"/>
      <c r="J25" s="35"/>
      <c r="K25" s="35"/>
      <c r="L25" s="3"/>
      <c r="M25" s="3"/>
      <c r="N25" s="3"/>
      <c r="O25" s="3"/>
      <c r="P25" s="3"/>
      <c r="Q25" s="3"/>
      <c r="R25" s="3"/>
      <c r="S25" s="3"/>
      <c r="T25" s="3"/>
      <c r="U25" s="35"/>
      <c r="V25" s="192"/>
      <c r="W25" s="194"/>
      <c r="X25" s="3"/>
      <c r="Y25" s="195"/>
      <c r="Z25" s="193"/>
      <c r="AA25" s="35"/>
      <c r="AB25" s="3"/>
      <c r="AC25" s="35"/>
      <c r="AD25" s="3"/>
      <c r="AE25" s="3"/>
      <c r="AF25" s="163"/>
      <c r="AG25" s="85"/>
      <c r="AH25" s="35"/>
      <c r="AI25" s="35"/>
      <c r="AJ25" s="195"/>
      <c r="AK25" s="196"/>
    </row>
    <row r="26" spans="1:37" s="188" customFormat="1" ht="60" customHeight="1" x14ac:dyDescent="0.3">
      <c r="A26" s="35"/>
      <c r="B26" s="189"/>
      <c r="C26" s="190"/>
      <c r="D26" s="35"/>
      <c r="E26" s="35"/>
      <c r="F26" s="191"/>
      <c r="G26" s="56"/>
      <c r="H26" s="3"/>
      <c r="I26" s="364"/>
      <c r="J26" s="35"/>
      <c r="K26" s="35"/>
      <c r="L26" s="3"/>
      <c r="M26" s="3"/>
      <c r="N26" s="3"/>
      <c r="O26" s="3"/>
      <c r="P26" s="3"/>
      <c r="Q26" s="3"/>
      <c r="R26" s="3"/>
      <c r="S26" s="3"/>
      <c r="T26" s="3"/>
      <c r="U26" s="35"/>
      <c r="V26" s="192"/>
      <c r="W26" s="194"/>
      <c r="X26" s="3"/>
      <c r="Y26" s="195"/>
      <c r="Z26" s="193"/>
      <c r="AA26" s="35"/>
      <c r="AB26" s="3"/>
      <c r="AC26" s="35"/>
      <c r="AD26" s="3"/>
      <c r="AE26" s="3"/>
      <c r="AF26" s="163"/>
      <c r="AG26" s="85"/>
      <c r="AH26" s="35"/>
      <c r="AI26" s="35"/>
      <c r="AJ26" s="195"/>
      <c r="AK26" s="196"/>
    </row>
    <row r="27" spans="1:37" s="188" customFormat="1" ht="60" customHeight="1" x14ac:dyDescent="0.3">
      <c r="A27" s="35"/>
      <c r="B27" s="189"/>
      <c r="C27" s="190"/>
      <c r="D27" s="35"/>
      <c r="E27" s="35"/>
      <c r="F27" s="191"/>
      <c r="G27" s="56"/>
      <c r="H27" s="3"/>
      <c r="I27" s="364"/>
      <c r="J27" s="35"/>
      <c r="K27" s="35"/>
      <c r="L27" s="3"/>
      <c r="M27" s="3"/>
      <c r="N27" s="3"/>
      <c r="O27" s="3"/>
      <c r="P27" s="3"/>
      <c r="Q27" s="3"/>
      <c r="R27" s="3"/>
      <c r="S27" s="3"/>
      <c r="T27" s="3"/>
      <c r="U27" s="35"/>
      <c r="V27" s="192"/>
      <c r="W27" s="194"/>
      <c r="X27" s="3"/>
      <c r="Y27" s="195"/>
      <c r="Z27" s="193"/>
      <c r="AA27" s="35"/>
      <c r="AB27" s="3"/>
      <c r="AC27" s="35"/>
      <c r="AD27" s="3"/>
      <c r="AE27" s="3"/>
      <c r="AF27" s="163"/>
      <c r="AG27" s="85"/>
      <c r="AH27" s="35"/>
      <c r="AI27" s="35"/>
      <c r="AJ27" s="195"/>
      <c r="AK27" s="196"/>
    </row>
    <row r="28" spans="1:37" s="188" customFormat="1" ht="60" customHeight="1" x14ac:dyDescent="0.3">
      <c r="A28" s="35"/>
      <c r="B28" s="189"/>
      <c r="C28" s="190"/>
      <c r="D28" s="35"/>
      <c r="E28" s="35"/>
      <c r="F28" s="191"/>
      <c r="G28" s="56"/>
      <c r="H28" s="3"/>
      <c r="I28" s="364"/>
      <c r="J28" s="35"/>
      <c r="K28" s="35"/>
      <c r="L28" s="3"/>
      <c r="M28" s="3"/>
      <c r="N28" s="3"/>
      <c r="O28" s="3"/>
      <c r="P28" s="3"/>
      <c r="Q28" s="3"/>
      <c r="R28" s="3"/>
      <c r="S28" s="3"/>
      <c r="T28" s="3"/>
      <c r="U28" s="35"/>
      <c r="V28" s="192"/>
      <c r="W28" s="194"/>
      <c r="X28" s="3"/>
      <c r="Y28" s="195"/>
      <c r="Z28" s="193"/>
      <c r="AA28" s="35"/>
      <c r="AB28" s="3"/>
      <c r="AC28" s="35"/>
      <c r="AD28" s="3"/>
      <c r="AE28" s="3"/>
      <c r="AF28" s="163"/>
      <c r="AG28" s="85"/>
      <c r="AH28" s="35"/>
      <c r="AI28" s="35"/>
      <c r="AJ28" s="195"/>
      <c r="AK28" s="196"/>
    </row>
    <row r="29" spans="1:37" s="188" customFormat="1" ht="60" customHeight="1" x14ac:dyDescent="0.3">
      <c r="A29" s="35"/>
      <c r="B29" s="189"/>
      <c r="C29" s="190"/>
      <c r="D29" s="35"/>
      <c r="E29" s="35"/>
      <c r="F29" s="191"/>
      <c r="G29" s="56"/>
      <c r="H29" s="3"/>
      <c r="I29" s="364"/>
      <c r="J29" s="35"/>
      <c r="K29" s="35"/>
      <c r="L29" s="3"/>
      <c r="M29" s="3"/>
      <c r="N29" s="3"/>
      <c r="O29" s="3"/>
      <c r="P29" s="3"/>
      <c r="Q29" s="3"/>
      <c r="R29" s="3"/>
      <c r="S29" s="3"/>
      <c r="T29" s="3"/>
      <c r="U29" s="35"/>
      <c r="V29" s="192"/>
      <c r="W29" s="194"/>
      <c r="X29" s="3"/>
      <c r="Y29" s="195"/>
      <c r="Z29" s="193"/>
      <c r="AA29" s="35"/>
      <c r="AB29" s="3"/>
      <c r="AC29" s="35"/>
      <c r="AD29" s="3"/>
      <c r="AE29" s="3"/>
      <c r="AF29" s="163"/>
      <c r="AG29" s="85"/>
      <c r="AH29" s="35"/>
      <c r="AI29" s="35"/>
      <c r="AJ29" s="195"/>
      <c r="AK29" s="196"/>
    </row>
    <row r="30" spans="1:37" s="188" customFormat="1" ht="60" customHeight="1" x14ac:dyDescent="0.3">
      <c r="A30" s="35"/>
      <c r="B30" s="189"/>
      <c r="C30" s="190"/>
      <c r="D30" s="35"/>
      <c r="E30" s="35"/>
      <c r="F30" s="191"/>
      <c r="G30" s="56"/>
      <c r="H30" s="3"/>
      <c r="I30" s="364"/>
      <c r="J30" s="35"/>
      <c r="K30" s="35"/>
      <c r="L30" s="3"/>
      <c r="M30" s="3"/>
      <c r="N30" s="3"/>
      <c r="O30" s="3"/>
      <c r="P30" s="3"/>
      <c r="Q30" s="3"/>
      <c r="R30" s="3"/>
      <c r="S30" s="3"/>
      <c r="T30" s="3"/>
      <c r="U30" s="35"/>
      <c r="V30" s="192"/>
      <c r="W30" s="194"/>
      <c r="X30" s="3"/>
      <c r="Y30" s="195"/>
      <c r="Z30" s="193"/>
      <c r="AA30" s="35"/>
      <c r="AB30" s="3"/>
      <c r="AC30" s="35"/>
      <c r="AD30" s="3"/>
      <c r="AE30" s="3"/>
      <c r="AF30" s="163"/>
      <c r="AG30" s="85"/>
      <c r="AH30" s="35"/>
      <c r="AI30" s="35"/>
      <c r="AJ30" s="195"/>
      <c r="AK30" s="196"/>
    </row>
    <row r="31" spans="1:37" s="188" customFormat="1" ht="60" customHeight="1" x14ac:dyDescent="0.3">
      <c r="A31" s="35"/>
      <c r="B31" s="189"/>
      <c r="C31" s="190"/>
      <c r="D31" s="35"/>
      <c r="E31" s="35"/>
      <c r="F31" s="191"/>
      <c r="G31" s="56"/>
      <c r="H31" s="3"/>
      <c r="I31" s="364"/>
      <c r="J31" s="35"/>
      <c r="K31" s="35"/>
      <c r="L31" s="3"/>
      <c r="M31" s="3"/>
      <c r="N31" s="3"/>
      <c r="O31" s="3"/>
      <c r="P31" s="3"/>
      <c r="Q31" s="3"/>
      <c r="R31" s="3"/>
      <c r="S31" s="3"/>
      <c r="T31" s="3"/>
      <c r="U31" s="35"/>
      <c r="V31" s="192"/>
      <c r="W31" s="194"/>
      <c r="X31" s="3"/>
      <c r="Y31" s="195"/>
      <c r="Z31" s="193"/>
      <c r="AA31" s="35"/>
      <c r="AB31" s="3"/>
      <c r="AC31" s="35"/>
      <c r="AD31" s="3"/>
      <c r="AE31" s="3"/>
      <c r="AF31" s="163"/>
      <c r="AG31" s="85"/>
      <c r="AH31" s="35"/>
      <c r="AI31" s="35"/>
      <c r="AJ31" s="195"/>
      <c r="AK31" s="196"/>
    </row>
    <row r="32" spans="1:37" s="188" customFormat="1" ht="60" customHeight="1" x14ac:dyDescent="0.3">
      <c r="A32" s="35"/>
      <c r="B32" s="189"/>
      <c r="C32" s="190"/>
      <c r="D32" s="35"/>
      <c r="E32" s="35"/>
      <c r="F32" s="191"/>
      <c r="G32" s="56"/>
      <c r="H32" s="3"/>
      <c r="I32" s="364"/>
      <c r="J32" s="35"/>
      <c r="K32" s="35"/>
      <c r="L32" s="3"/>
      <c r="M32" s="3"/>
      <c r="N32" s="3"/>
      <c r="O32" s="3"/>
      <c r="P32" s="3"/>
      <c r="Q32" s="3"/>
      <c r="R32" s="3"/>
      <c r="S32" s="3"/>
      <c r="T32" s="3"/>
      <c r="U32" s="35"/>
      <c r="V32" s="192"/>
      <c r="W32" s="194"/>
      <c r="X32" s="3"/>
      <c r="Y32" s="195"/>
      <c r="Z32" s="193"/>
      <c r="AA32" s="35"/>
      <c r="AB32" s="3"/>
      <c r="AC32" s="35"/>
      <c r="AD32" s="3"/>
      <c r="AE32" s="3"/>
      <c r="AF32" s="163"/>
      <c r="AG32" s="85"/>
      <c r="AH32" s="35"/>
      <c r="AI32" s="35"/>
      <c r="AJ32" s="195"/>
      <c r="AK32" s="196"/>
    </row>
    <row r="33" spans="1:37" s="188" customFormat="1" ht="60" customHeight="1" x14ac:dyDescent="0.3">
      <c r="A33" s="35"/>
      <c r="B33" s="189"/>
      <c r="C33" s="190"/>
      <c r="D33" s="35"/>
      <c r="E33" s="35"/>
      <c r="F33" s="191"/>
      <c r="G33" s="56"/>
      <c r="H33" s="3"/>
      <c r="I33" s="364"/>
      <c r="J33" s="35"/>
      <c r="K33" s="35"/>
      <c r="L33" s="3"/>
      <c r="M33" s="3"/>
      <c r="N33" s="3"/>
      <c r="O33" s="3"/>
      <c r="P33" s="3"/>
      <c r="Q33" s="3"/>
      <c r="R33" s="3"/>
      <c r="S33" s="3"/>
      <c r="T33" s="3"/>
      <c r="U33" s="35"/>
      <c r="V33" s="192"/>
      <c r="W33" s="194"/>
      <c r="X33" s="3"/>
      <c r="Y33" s="195"/>
      <c r="Z33" s="193"/>
      <c r="AA33" s="35"/>
      <c r="AB33" s="3"/>
      <c r="AC33" s="35"/>
      <c r="AD33" s="3"/>
      <c r="AE33" s="3"/>
      <c r="AF33" s="163"/>
      <c r="AG33" s="85"/>
      <c r="AH33" s="35"/>
      <c r="AI33" s="35"/>
      <c r="AJ33" s="195"/>
      <c r="AK33" s="196"/>
    </row>
    <row r="34" spans="1:37" s="188" customFormat="1" ht="60" customHeight="1" x14ac:dyDescent="0.3">
      <c r="A34" s="35"/>
      <c r="B34" s="189"/>
      <c r="C34" s="190"/>
      <c r="D34" s="35"/>
      <c r="E34" s="35"/>
      <c r="F34" s="191"/>
      <c r="G34" s="56"/>
      <c r="H34" s="3"/>
      <c r="I34" s="364"/>
      <c r="J34" s="35"/>
      <c r="K34" s="35"/>
      <c r="L34" s="3"/>
      <c r="M34" s="3"/>
      <c r="N34" s="3"/>
      <c r="O34" s="3"/>
      <c r="P34" s="3"/>
      <c r="Q34" s="3"/>
      <c r="R34" s="3"/>
      <c r="S34" s="3"/>
      <c r="T34" s="3"/>
      <c r="U34" s="35"/>
      <c r="V34" s="192"/>
      <c r="W34" s="194"/>
      <c r="X34" s="3"/>
      <c r="Y34" s="195"/>
      <c r="Z34" s="193"/>
      <c r="AA34" s="35"/>
      <c r="AB34" s="3"/>
      <c r="AC34" s="35"/>
      <c r="AD34" s="3"/>
      <c r="AE34" s="3"/>
      <c r="AF34" s="163"/>
      <c r="AG34" s="85"/>
      <c r="AH34" s="35"/>
      <c r="AI34" s="35"/>
      <c r="AJ34" s="195"/>
      <c r="AK34" s="196"/>
    </row>
    <row r="35" spans="1:37" s="188" customFormat="1" ht="60" customHeight="1" x14ac:dyDescent="0.3">
      <c r="A35" s="35"/>
      <c r="B35" s="189"/>
      <c r="C35" s="190"/>
      <c r="D35" s="35"/>
      <c r="E35" s="35"/>
      <c r="F35" s="191"/>
      <c r="G35" s="56"/>
      <c r="H35" s="3"/>
      <c r="I35" s="364"/>
      <c r="J35" s="35"/>
      <c r="K35" s="35"/>
      <c r="L35" s="3"/>
      <c r="M35" s="3"/>
      <c r="N35" s="3"/>
      <c r="O35" s="3"/>
      <c r="P35" s="3"/>
      <c r="Q35" s="3"/>
      <c r="R35" s="3"/>
      <c r="S35" s="3"/>
      <c r="T35" s="3"/>
      <c r="U35" s="35"/>
      <c r="V35" s="192"/>
      <c r="W35" s="194"/>
      <c r="X35" s="3"/>
      <c r="Y35" s="195"/>
      <c r="Z35" s="193"/>
      <c r="AA35" s="35"/>
      <c r="AB35" s="3"/>
      <c r="AC35" s="35"/>
      <c r="AD35" s="3"/>
      <c r="AE35" s="3"/>
      <c r="AF35" s="163"/>
      <c r="AG35" s="85"/>
      <c r="AH35" s="35"/>
      <c r="AI35" s="35"/>
      <c r="AJ35" s="195"/>
      <c r="AK35" s="196"/>
    </row>
    <row r="36" spans="1:37" s="188" customFormat="1" ht="60" customHeight="1" x14ac:dyDescent="0.3">
      <c r="A36" s="35"/>
      <c r="B36" s="189"/>
      <c r="C36" s="190"/>
      <c r="D36" s="35"/>
      <c r="E36" s="35"/>
      <c r="F36" s="191"/>
      <c r="G36" s="56"/>
      <c r="H36" s="3"/>
      <c r="I36" s="364"/>
      <c r="J36" s="35"/>
      <c r="K36" s="35"/>
      <c r="L36" s="3"/>
      <c r="M36" s="3"/>
      <c r="N36" s="3"/>
      <c r="O36" s="3"/>
      <c r="P36" s="3"/>
      <c r="Q36" s="3"/>
      <c r="R36" s="3"/>
      <c r="S36" s="3"/>
      <c r="T36" s="3"/>
      <c r="U36" s="35"/>
      <c r="V36" s="192"/>
      <c r="W36" s="194"/>
      <c r="X36" s="3"/>
      <c r="Y36" s="195"/>
      <c r="Z36" s="193"/>
      <c r="AA36" s="35"/>
      <c r="AB36" s="3"/>
      <c r="AC36" s="35"/>
      <c r="AD36" s="3"/>
      <c r="AE36" s="3"/>
      <c r="AF36" s="163"/>
      <c r="AG36" s="85"/>
      <c r="AH36" s="35"/>
      <c r="AI36" s="35"/>
      <c r="AJ36" s="195"/>
      <c r="AK36" s="196"/>
    </row>
    <row r="37" spans="1:37" s="188" customFormat="1" ht="60" customHeight="1" x14ac:dyDescent="0.3">
      <c r="A37" s="35"/>
      <c r="B37" s="189"/>
      <c r="C37" s="190"/>
      <c r="D37" s="35"/>
      <c r="E37" s="35"/>
      <c r="F37" s="191"/>
      <c r="G37" s="56"/>
      <c r="H37" s="3"/>
      <c r="I37" s="364"/>
      <c r="J37" s="35"/>
      <c r="K37" s="35"/>
      <c r="L37" s="3"/>
      <c r="M37" s="3"/>
      <c r="N37" s="3"/>
      <c r="O37" s="3"/>
      <c r="P37" s="3"/>
      <c r="Q37" s="3"/>
      <c r="R37" s="3"/>
      <c r="S37" s="3"/>
      <c r="T37" s="3"/>
      <c r="U37" s="35"/>
      <c r="V37" s="192"/>
      <c r="W37" s="194"/>
      <c r="X37" s="3"/>
      <c r="Y37" s="195"/>
      <c r="Z37" s="193"/>
      <c r="AA37" s="35"/>
      <c r="AB37" s="3"/>
      <c r="AC37" s="35"/>
      <c r="AD37" s="3"/>
      <c r="AE37" s="3"/>
      <c r="AF37" s="163"/>
      <c r="AG37" s="85"/>
      <c r="AH37" s="35"/>
      <c r="AI37" s="35"/>
      <c r="AJ37" s="195"/>
      <c r="AK37" s="196"/>
    </row>
    <row r="38" spans="1:37" s="188" customFormat="1" ht="60" customHeight="1" x14ac:dyDescent="0.3">
      <c r="A38" s="35"/>
      <c r="B38" s="189"/>
      <c r="C38" s="190"/>
      <c r="D38" s="35"/>
      <c r="E38" s="35"/>
      <c r="F38" s="191"/>
      <c r="G38" s="56"/>
      <c r="H38" s="3"/>
      <c r="I38" s="364"/>
      <c r="J38" s="35"/>
      <c r="K38" s="35"/>
      <c r="L38" s="3"/>
      <c r="M38" s="3"/>
      <c r="N38" s="3"/>
      <c r="O38" s="3"/>
      <c r="P38" s="3"/>
      <c r="Q38" s="3"/>
      <c r="R38" s="3"/>
      <c r="S38" s="3"/>
      <c r="T38" s="3"/>
      <c r="U38" s="35"/>
      <c r="V38" s="192"/>
      <c r="W38" s="194"/>
      <c r="X38" s="3"/>
      <c r="Y38" s="195"/>
      <c r="Z38" s="193"/>
      <c r="AA38" s="35"/>
      <c r="AB38" s="3"/>
      <c r="AC38" s="35"/>
      <c r="AD38" s="3"/>
      <c r="AE38" s="3"/>
      <c r="AF38" s="163"/>
      <c r="AG38" s="85"/>
      <c r="AH38" s="35"/>
      <c r="AI38" s="35"/>
      <c r="AJ38" s="195"/>
      <c r="AK38" s="196"/>
    </row>
    <row r="39" spans="1:37" s="188" customFormat="1" ht="60" customHeight="1" x14ac:dyDescent="0.3">
      <c r="A39" s="35"/>
      <c r="B39" s="189"/>
      <c r="C39" s="190"/>
      <c r="D39" s="35"/>
      <c r="E39" s="35"/>
      <c r="F39" s="191"/>
      <c r="G39" s="56"/>
      <c r="H39" s="3"/>
      <c r="I39" s="364"/>
      <c r="J39" s="35"/>
      <c r="K39" s="35"/>
      <c r="L39" s="3"/>
      <c r="M39" s="3"/>
      <c r="N39" s="3"/>
      <c r="O39" s="3"/>
      <c r="P39" s="3"/>
      <c r="Q39" s="3"/>
      <c r="R39" s="3"/>
      <c r="S39" s="3"/>
      <c r="T39" s="3"/>
      <c r="U39" s="35"/>
      <c r="V39" s="192"/>
      <c r="W39" s="194"/>
      <c r="X39" s="3"/>
      <c r="Y39" s="195"/>
      <c r="Z39" s="193"/>
      <c r="AA39" s="35"/>
      <c r="AB39" s="3"/>
      <c r="AC39" s="35"/>
      <c r="AD39" s="3"/>
      <c r="AE39" s="3"/>
      <c r="AF39" s="163"/>
      <c r="AG39" s="85"/>
      <c r="AH39" s="35"/>
      <c r="AI39" s="35"/>
      <c r="AJ39" s="195"/>
      <c r="AK39" s="196"/>
    </row>
    <row r="40" spans="1:37" s="188" customFormat="1" ht="60" customHeight="1" x14ac:dyDescent="0.3">
      <c r="A40" s="35"/>
      <c r="B40" s="189"/>
      <c r="C40" s="190"/>
      <c r="D40" s="35"/>
      <c r="E40" s="35"/>
      <c r="F40" s="191"/>
      <c r="G40" s="56"/>
      <c r="H40" s="3"/>
      <c r="I40" s="364"/>
      <c r="J40" s="35"/>
      <c r="K40" s="35"/>
      <c r="L40" s="3"/>
      <c r="M40" s="3"/>
      <c r="N40" s="3"/>
      <c r="O40" s="3"/>
      <c r="P40" s="3"/>
      <c r="Q40" s="3"/>
      <c r="R40" s="3"/>
      <c r="S40" s="3"/>
      <c r="T40" s="3"/>
      <c r="U40" s="35"/>
      <c r="V40" s="192"/>
      <c r="W40" s="194"/>
      <c r="X40" s="3"/>
      <c r="Y40" s="195"/>
      <c r="Z40" s="193"/>
      <c r="AA40" s="35"/>
      <c r="AB40" s="3"/>
      <c r="AC40" s="35"/>
      <c r="AD40" s="3"/>
      <c r="AE40" s="3"/>
      <c r="AF40" s="163"/>
      <c r="AG40" s="85"/>
      <c r="AH40" s="35"/>
      <c r="AI40" s="35"/>
      <c r="AJ40" s="195"/>
      <c r="AK40" s="196"/>
    </row>
    <row r="41" spans="1:37" s="188" customFormat="1" ht="60" customHeight="1" x14ac:dyDescent="0.3">
      <c r="A41" s="35"/>
      <c r="B41" s="189"/>
      <c r="C41" s="190"/>
      <c r="D41" s="35"/>
      <c r="E41" s="35"/>
      <c r="F41" s="191"/>
      <c r="G41" s="56"/>
      <c r="H41" s="3"/>
      <c r="I41" s="364"/>
      <c r="J41" s="35"/>
      <c r="K41" s="35"/>
      <c r="L41" s="3"/>
      <c r="M41" s="3"/>
      <c r="N41" s="3"/>
      <c r="O41" s="3"/>
      <c r="P41" s="3"/>
      <c r="Q41" s="3"/>
      <c r="R41" s="3"/>
      <c r="S41" s="3"/>
      <c r="T41" s="3"/>
      <c r="U41" s="35"/>
      <c r="V41" s="192"/>
      <c r="W41" s="194"/>
      <c r="X41" s="3"/>
      <c r="Y41" s="195"/>
      <c r="Z41" s="193"/>
      <c r="AA41" s="35"/>
      <c r="AB41" s="3"/>
      <c r="AC41" s="35"/>
      <c r="AD41" s="3"/>
      <c r="AE41" s="3"/>
      <c r="AF41" s="163"/>
      <c r="AG41" s="85"/>
      <c r="AH41" s="35"/>
      <c r="AI41" s="35"/>
      <c r="AJ41" s="195"/>
      <c r="AK41" s="196"/>
    </row>
    <row r="42" spans="1:37" s="188" customFormat="1" ht="60" customHeight="1" x14ac:dyDescent="0.3">
      <c r="A42" s="35"/>
      <c r="B42" s="189"/>
      <c r="C42" s="190"/>
      <c r="D42" s="35"/>
      <c r="E42" s="35"/>
      <c r="F42" s="191"/>
      <c r="G42" s="56"/>
      <c r="H42" s="3"/>
      <c r="I42" s="364"/>
      <c r="J42" s="35"/>
      <c r="K42" s="35"/>
      <c r="L42" s="3"/>
      <c r="M42" s="3"/>
      <c r="N42" s="3"/>
      <c r="O42" s="3"/>
      <c r="P42" s="3"/>
      <c r="Q42" s="3"/>
      <c r="R42" s="3"/>
      <c r="S42" s="3"/>
      <c r="T42" s="3"/>
      <c r="U42" s="35"/>
      <c r="V42" s="192"/>
      <c r="W42" s="194"/>
      <c r="X42" s="3"/>
      <c r="Y42" s="195"/>
      <c r="Z42" s="193"/>
      <c r="AA42" s="35"/>
      <c r="AB42" s="3"/>
      <c r="AC42" s="35"/>
      <c r="AD42" s="3"/>
      <c r="AE42" s="3"/>
      <c r="AF42" s="163"/>
      <c r="AG42" s="85"/>
      <c r="AH42" s="35"/>
      <c r="AI42" s="35"/>
      <c r="AJ42" s="195"/>
      <c r="AK42" s="196"/>
    </row>
    <row r="43" spans="1:37" s="188" customFormat="1" ht="60" customHeight="1" x14ac:dyDescent="0.3">
      <c r="A43" s="35"/>
      <c r="B43" s="189"/>
      <c r="C43" s="190"/>
      <c r="D43" s="35"/>
      <c r="E43" s="35"/>
      <c r="F43" s="191"/>
      <c r="G43" s="56"/>
      <c r="H43" s="3"/>
      <c r="I43" s="364"/>
      <c r="J43" s="35"/>
      <c r="K43" s="35"/>
      <c r="L43" s="3"/>
      <c r="M43" s="3"/>
      <c r="N43" s="3"/>
      <c r="O43" s="3"/>
      <c r="P43" s="3"/>
      <c r="Q43" s="3"/>
      <c r="R43" s="3"/>
      <c r="S43" s="3"/>
      <c r="T43" s="3"/>
      <c r="U43" s="35"/>
      <c r="V43" s="192"/>
      <c r="W43" s="194"/>
      <c r="X43" s="3"/>
      <c r="Y43" s="195"/>
      <c r="Z43" s="193"/>
      <c r="AA43" s="35"/>
      <c r="AB43" s="3"/>
      <c r="AC43" s="35"/>
      <c r="AD43" s="3"/>
      <c r="AE43" s="3"/>
      <c r="AF43" s="163"/>
      <c r="AG43" s="85"/>
      <c r="AH43" s="35"/>
      <c r="AI43" s="35"/>
      <c r="AJ43" s="195"/>
      <c r="AK43" s="196"/>
    </row>
    <row r="44" spans="1:37" s="188" customFormat="1" ht="60" customHeight="1" x14ac:dyDescent="0.3">
      <c r="A44" s="35"/>
      <c r="B44" s="189"/>
      <c r="C44" s="190"/>
      <c r="D44" s="35"/>
      <c r="E44" s="35"/>
      <c r="F44" s="191"/>
      <c r="G44" s="56"/>
      <c r="H44" s="3"/>
      <c r="I44" s="364"/>
      <c r="J44" s="35"/>
      <c r="K44" s="35"/>
      <c r="L44" s="3"/>
      <c r="M44" s="3"/>
      <c r="N44" s="3"/>
      <c r="O44" s="3"/>
      <c r="P44" s="3"/>
      <c r="Q44" s="3"/>
      <c r="R44" s="3"/>
      <c r="S44" s="3"/>
      <c r="T44" s="3"/>
      <c r="U44" s="35"/>
      <c r="V44" s="192"/>
      <c r="W44" s="194"/>
      <c r="X44" s="3"/>
      <c r="Y44" s="195"/>
      <c r="Z44" s="193"/>
      <c r="AA44" s="35"/>
      <c r="AB44" s="3"/>
      <c r="AC44" s="35"/>
      <c r="AD44" s="3"/>
      <c r="AE44" s="3"/>
      <c r="AF44" s="163"/>
      <c r="AG44" s="85"/>
      <c r="AH44" s="35"/>
      <c r="AI44" s="35"/>
      <c r="AJ44" s="195"/>
      <c r="AK44" s="196"/>
    </row>
    <row r="45" spans="1:37" s="188" customFormat="1" ht="60" customHeight="1" x14ac:dyDescent="0.3">
      <c r="A45" s="35"/>
      <c r="B45" s="189"/>
      <c r="C45" s="190"/>
      <c r="D45" s="35"/>
      <c r="E45" s="35"/>
      <c r="F45" s="191"/>
      <c r="G45" s="56"/>
      <c r="H45" s="3"/>
      <c r="I45" s="364"/>
      <c r="J45" s="35"/>
      <c r="K45" s="35"/>
      <c r="L45" s="3"/>
      <c r="M45" s="3"/>
      <c r="N45" s="3"/>
      <c r="O45" s="3"/>
      <c r="P45" s="3"/>
      <c r="Q45" s="3"/>
      <c r="R45" s="3"/>
      <c r="S45" s="3"/>
      <c r="T45" s="3"/>
      <c r="U45" s="35"/>
      <c r="V45" s="192"/>
      <c r="W45" s="194"/>
      <c r="X45" s="3"/>
      <c r="Y45" s="195"/>
      <c r="Z45" s="193"/>
      <c r="AA45" s="35"/>
      <c r="AB45" s="3"/>
      <c r="AC45" s="35"/>
      <c r="AD45" s="3"/>
      <c r="AE45" s="3"/>
      <c r="AF45" s="163"/>
      <c r="AG45" s="85"/>
      <c r="AH45" s="35"/>
      <c r="AI45" s="35"/>
      <c r="AJ45" s="195"/>
      <c r="AK45" s="196"/>
    </row>
    <row r="46" spans="1:37" s="188" customFormat="1" ht="60" customHeight="1" x14ac:dyDescent="0.3">
      <c r="A46" s="35"/>
      <c r="B46" s="189"/>
      <c r="C46" s="190"/>
      <c r="D46" s="35"/>
      <c r="E46" s="35"/>
      <c r="F46" s="191"/>
      <c r="G46" s="56"/>
      <c r="H46" s="3"/>
      <c r="I46" s="364"/>
      <c r="J46" s="35"/>
      <c r="K46" s="35"/>
      <c r="L46" s="3"/>
      <c r="M46" s="3"/>
      <c r="N46" s="3"/>
      <c r="O46" s="3"/>
      <c r="P46" s="3"/>
      <c r="Q46" s="3"/>
      <c r="R46" s="3"/>
      <c r="S46" s="3"/>
      <c r="T46" s="3"/>
      <c r="U46" s="35"/>
      <c r="V46" s="192"/>
      <c r="W46" s="194"/>
      <c r="X46" s="3"/>
      <c r="Y46" s="195"/>
      <c r="Z46" s="193"/>
      <c r="AA46" s="35"/>
      <c r="AB46" s="3"/>
      <c r="AC46" s="35"/>
      <c r="AD46" s="3"/>
      <c r="AE46" s="3"/>
      <c r="AF46" s="163"/>
      <c r="AG46" s="85"/>
      <c r="AH46" s="35"/>
      <c r="AI46" s="35"/>
      <c r="AJ46" s="195"/>
      <c r="AK46" s="196"/>
    </row>
    <row r="47" spans="1:37" s="188" customFormat="1" ht="60" customHeight="1" x14ac:dyDescent="0.3">
      <c r="A47" s="35"/>
      <c r="B47" s="189"/>
      <c r="C47" s="190"/>
      <c r="D47" s="35"/>
      <c r="E47" s="35"/>
      <c r="F47" s="191"/>
      <c r="G47" s="56"/>
      <c r="H47" s="3"/>
      <c r="I47" s="364"/>
      <c r="J47" s="35"/>
      <c r="K47" s="35"/>
      <c r="L47" s="3"/>
      <c r="M47" s="3"/>
      <c r="N47" s="3"/>
      <c r="O47" s="3"/>
      <c r="P47" s="3"/>
      <c r="Q47" s="3"/>
      <c r="R47" s="3"/>
      <c r="S47" s="3"/>
      <c r="T47" s="3"/>
      <c r="U47" s="35"/>
      <c r="V47" s="192"/>
      <c r="W47" s="194"/>
      <c r="X47" s="3"/>
      <c r="Y47" s="195"/>
      <c r="Z47" s="193"/>
      <c r="AA47" s="35"/>
      <c r="AB47" s="3"/>
      <c r="AC47" s="35"/>
      <c r="AD47" s="3"/>
      <c r="AE47" s="3"/>
      <c r="AF47" s="163"/>
      <c r="AG47" s="85"/>
      <c r="AH47" s="35"/>
      <c r="AI47" s="35"/>
      <c r="AJ47" s="195"/>
      <c r="AK47" s="196"/>
    </row>
    <row r="48" spans="1:37" s="188" customFormat="1" ht="60" customHeight="1" x14ac:dyDescent="0.3">
      <c r="A48" s="35"/>
      <c r="B48" s="189"/>
      <c r="C48" s="190"/>
      <c r="D48" s="35"/>
      <c r="E48" s="35"/>
      <c r="F48" s="191"/>
      <c r="G48" s="56"/>
      <c r="H48" s="3"/>
      <c r="I48" s="364"/>
      <c r="J48" s="35"/>
      <c r="K48" s="35"/>
      <c r="L48" s="3"/>
      <c r="M48" s="3"/>
      <c r="N48" s="3"/>
      <c r="O48" s="3"/>
      <c r="P48" s="3"/>
      <c r="Q48" s="3"/>
      <c r="R48" s="3"/>
      <c r="S48" s="3"/>
      <c r="T48" s="3"/>
      <c r="U48" s="35"/>
      <c r="V48" s="192"/>
      <c r="W48" s="194"/>
      <c r="X48" s="3"/>
      <c r="Y48" s="195"/>
      <c r="Z48" s="193"/>
      <c r="AA48" s="35"/>
      <c r="AB48" s="3"/>
      <c r="AC48" s="35"/>
      <c r="AD48" s="3"/>
      <c r="AE48" s="3"/>
      <c r="AF48" s="163"/>
      <c r="AG48" s="85"/>
      <c r="AH48" s="35"/>
      <c r="AI48" s="35"/>
      <c r="AJ48" s="195"/>
      <c r="AK48" s="196"/>
    </row>
    <row r="49" spans="1:37" s="188" customFormat="1" ht="60" customHeight="1" x14ac:dyDescent="0.3">
      <c r="A49" s="35"/>
      <c r="B49" s="189"/>
      <c r="C49" s="190"/>
      <c r="D49" s="35"/>
      <c r="E49" s="35"/>
      <c r="F49" s="191"/>
      <c r="G49" s="56"/>
      <c r="H49" s="3"/>
      <c r="I49" s="364"/>
      <c r="J49" s="35"/>
      <c r="K49" s="35"/>
      <c r="L49" s="3"/>
      <c r="M49" s="3"/>
      <c r="N49" s="3"/>
      <c r="O49" s="3"/>
      <c r="P49" s="3"/>
      <c r="Q49" s="3"/>
      <c r="R49" s="3"/>
      <c r="S49" s="3"/>
      <c r="T49" s="3"/>
      <c r="U49" s="35"/>
      <c r="V49" s="192"/>
      <c r="W49" s="194"/>
      <c r="X49" s="3"/>
      <c r="Y49" s="195"/>
      <c r="Z49" s="193"/>
      <c r="AA49" s="35"/>
      <c r="AB49" s="3"/>
      <c r="AC49" s="35"/>
      <c r="AD49" s="3"/>
      <c r="AE49" s="3"/>
      <c r="AF49" s="163"/>
      <c r="AG49" s="85"/>
      <c r="AH49" s="35"/>
      <c r="AI49" s="35"/>
      <c r="AJ49" s="195"/>
      <c r="AK49" s="196"/>
    </row>
    <row r="50" spans="1:37" s="188" customFormat="1" ht="60" customHeight="1" x14ac:dyDescent="0.3">
      <c r="A50" s="35"/>
      <c r="B50" s="189"/>
      <c r="C50" s="190"/>
      <c r="D50" s="35"/>
      <c r="E50" s="35"/>
      <c r="F50" s="191"/>
      <c r="G50" s="56"/>
      <c r="H50" s="3"/>
      <c r="I50" s="364"/>
      <c r="J50" s="35"/>
      <c r="K50" s="35"/>
      <c r="L50" s="3"/>
      <c r="M50" s="3"/>
      <c r="N50" s="3"/>
      <c r="O50" s="3"/>
      <c r="P50" s="3"/>
      <c r="Q50" s="3"/>
      <c r="R50" s="3"/>
      <c r="S50" s="3"/>
      <c r="T50" s="3"/>
      <c r="U50" s="35"/>
      <c r="V50" s="192"/>
      <c r="W50" s="194"/>
      <c r="X50" s="3"/>
      <c r="Y50" s="195"/>
      <c r="Z50" s="193"/>
      <c r="AA50" s="35"/>
      <c r="AB50" s="3"/>
      <c r="AC50" s="35"/>
      <c r="AD50" s="3"/>
      <c r="AE50" s="3"/>
      <c r="AF50" s="163"/>
      <c r="AG50" s="85"/>
      <c r="AH50" s="35"/>
      <c r="AI50" s="35"/>
      <c r="AJ50" s="195"/>
      <c r="AK50" s="196"/>
    </row>
    <row r="51" spans="1:37" s="188" customFormat="1" ht="60" customHeight="1" x14ac:dyDescent="0.3">
      <c r="A51" s="35"/>
      <c r="B51" s="189"/>
      <c r="C51" s="190"/>
      <c r="D51" s="35"/>
      <c r="E51" s="35"/>
      <c r="F51" s="191"/>
      <c r="G51" s="56"/>
      <c r="H51" s="3"/>
      <c r="I51" s="364"/>
      <c r="J51" s="35"/>
      <c r="K51" s="35"/>
      <c r="L51" s="3"/>
      <c r="M51" s="3"/>
      <c r="N51" s="3"/>
      <c r="O51" s="3"/>
      <c r="P51" s="3"/>
      <c r="Q51" s="3"/>
      <c r="R51" s="3"/>
      <c r="S51" s="3"/>
      <c r="T51" s="3"/>
      <c r="U51" s="35"/>
      <c r="V51" s="192"/>
      <c r="W51" s="194"/>
      <c r="X51" s="3"/>
      <c r="Y51" s="195"/>
      <c r="Z51" s="193"/>
      <c r="AA51" s="35"/>
      <c r="AB51" s="3"/>
      <c r="AC51" s="35"/>
      <c r="AD51" s="3"/>
      <c r="AE51" s="3"/>
      <c r="AF51" s="163"/>
      <c r="AG51" s="85"/>
      <c r="AH51" s="35"/>
      <c r="AI51" s="35"/>
      <c r="AJ51" s="195"/>
      <c r="AK51" s="196"/>
    </row>
    <row r="52" spans="1:37" s="188" customFormat="1" ht="60" customHeight="1" x14ac:dyDescent="0.3">
      <c r="A52" s="35"/>
      <c r="B52" s="189"/>
      <c r="C52" s="190"/>
      <c r="D52" s="35"/>
      <c r="E52" s="35"/>
      <c r="F52" s="191"/>
      <c r="G52" s="56"/>
      <c r="H52" s="3"/>
      <c r="I52" s="364"/>
      <c r="J52" s="35"/>
      <c r="K52" s="35"/>
      <c r="L52" s="3"/>
      <c r="M52" s="3"/>
      <c r="N52" s="3"/>
      <c r="O52" s="3"/>
      <c r="P52" s="3"/>
      <c r="Q52" s="3"/>
      <c r="R52" s="3"/>
      <c r="S52" s="3"/>
      <c r="T52" s="3"/>
      <c r="U52" s="35"/>
      <c r="V52" s="192"/>
      <c r="W52" s="194"/>
      <c r="X52" s="3"/>
      <c r="Y52" s="195"/>
      <c r="Z52" s="193"/>
      <c r="AA52" s="35"/>
      <c r="AB52" s="3"/>
      <c r="AC52" s="35"/>
      <c r="AD52" s="3"/>
      <c r="AE52" s="3"/>
      <c r="AF52" s="163"/>
      <c r="AG52" s="85"/>
      <c r="AH52" s="35"/>
      <c r="AI52" s="35"/>
      <c r="AJ52" s="195"/>
      <c r="AK52" s="196"/>
    </row>
    <row r="53" spans="1:37" s="188" customFormat="1" ht="60" customHeight="1" thickBot="1" x14ac:dyDescent="0.35">
      <c r="A53" s="35"/>
      <c r="B53" s="189"/>
      <c r="C53" s="190"/>
      <c r="D53" s="35"/>
      <c r="E53" s="35"/>
      <c r="F53" s="191"/>
      <c r="G53" s="56"/>
      <c r="H53" s="3"/>
      <c r="I53" s="364"/>
      <c r="J53" s="35"/>
      <c r="K53" s="35"/>
      <c r="L53" s="3"/>
      <c r="M53" s="3"/>
      <c r="N53" s="3"/>
      <c r="O53" s="3"/>
      <c r="P53" s="3"/>
      <c r="Q53" s="3"/>
      <c r="R53" s="3"/>
      <c r="S53" s="3"/>
      <c r="T53" s="3"/>
      <c r="U53" s="35"/>
      <c r="V53" s="192"/>
      <c r="W53" s="197"/>
      <c r="X53" s="3"/>
      <c r="Y53" s="198"/>
      <c r="Z53" s="193"/>
      <c r="AA53" s="35"/>
      <c r="AB53" s="3"/>
      <c r="AC53" s="35"/>
      <c r="AD53" s="3"/>
      <c r="AE53" s="3"/>
      <c r="AF53" s="163"/>
      <c r="AG53" s="85"/>
      <c r="AH53" s="199"/>
      <c r="AI53" s="199"/>
      <c r="AJ53" s="198"/>
      <c r="AK53" s="200"/>
    </row>
    <row r="54" spans="1:37" s="1" customFormat="1" ht="45" customHeight="1" x14ac:dyDescent="0.2">
      <c r="A54" s="36"/>
      <c r="D54" s="2"/>
      <c r="E54" s="2"/>
      <c r="G54" s="2"/>
      <c r="AC54" s="2"/>
    </row>
    <row r="55" spans="1:37" s="1" customFormat="1" ht="45" customHeight="1" x14ac:dyDescent="0.2">
      <c r="A55" s="36"/>
      <c r="D55" s="2"/>
      <c r="E55" s="2"/>
      <c r="G55" s="2"/>
      <c r="AC55" s="2"/>
    </row>
    <row r="56" spans="1:37" s="1" customFormat="1" ht="45" customHeight="1" x14ac:dyDescent="0.2">
      <c r="A56" s="36"/>
      <c r="D56" s="2"/>
      <c r="E56" s="2"/>
      <c r="G56" s="2"/>
      <c r="AC56" s="2"/>
    </row>
    <row r="57" spans="1:37" s="1" customFormat="1" ht="45" customHeight="1" x14ac:dyDescent="0.2">
      <c r="A57" s="36"/>
      <c r="D57" s="2"/>
      <c r="E57" s="2"/>
      <c r="G57" s="2"/>
      <c r="AC57" s="2"/>
    </row>
  </sheetData>
  <dataConsolidate/>
  <mergeCells count="5">
    <mergeCell ref="AH1:AJ1"/>
    <mergeCell ref="F1:V1"/>
    <mergeCell ref="W1:Y1"/>
    <mergeCell ref="Z1:AE1"/>
    <mergeCell ref="D1:E1"/>
  </mergeCells>
  <phoneticPr fontId="3" type="noConversion"/>
  <conditionalFormatting sqref="A4:A53 F4:H4 AC7:AC29 Z3:AA3 Y4:AA53 J6:K53 U4:W53 J3:K4 F6:G53 H5:H53 AJ4:AK53 AH4:AH53 AH7:AI8 AD3:AH3">
    <cfRule type="containsText" dxfId="1955" priority="2947" operator="containsText" text="Summary">
      <formula>NOT(ISERROR(SEARCH("Summary",A3)))</formula>
    </cfRule>
    <cfRule type="containsText" dxfId="1954" priority="2949" operator="containsText" text="In Guide">
      <formula>NOT(ISERROR(SEARCH("In Guide",A3)))</formula>
    </cfRule>
  </conditionalFormatting>
  <conditionalFormatting sqref="B30:C53 F30:G53 AC30:AC53 Y30:AA53 J30:K53 U30:W53 AJ11:AK53 AH11:AH53">
    <cfRule type="containsText" dxfId="1953" priority="2944" operator="containsText" text="Observation">
      <formula>NOT(ISERROR(SEARCH("Observation",B11)))</formula>
    </cfRule>
    <cfRule type="containsText" dxfId="1952" priority="2945" operator="containsText" text="Finding">
      <formula>NOT(ISERROR(SEARCH("Finding",B11)))</formula>
    </cfRule>
    <cfRule type="containsText" dxfId="1951" priority="2946" operator="containsText" text="Check File">
      <formula>NOT(ISERROR(SEARCH("Check File",B11)))</formula>
    </cfRule>
  </conditionalFormatting>
  <conditionalFormatting sqref="AC7:AC29 F4:H4 Z3:AA3 Y4:AA53 J6:K53 U4:W53 J3:K4 F6:G53 H5:H53 AJ4:AK53 AH4:AH53 AH7:AI8 AD3:AH3">
    <cfRule type="containsText" dxfId="1950" priority="2938" operator="containsText" text="Check File/Observation">
      <formula>NOT(ISERROR(SEARCH("Check File/Observation",F3)))</formula>
    </cfRule>
    <cfRule type="containsText" dxfId="1949" priority="2939" operator="containsText" text="Check File/Finding">
      <formula>NOT(ISERROR(SEARCH("Check File/Finding",F3)))</formula>
    </cfRule>
    <cfRule type="containsText" dxfId="1948" priority="2940" operator="containsText" text="Check File">
      <formula>NOT(ISERROR(SEARCH("Check File",F3)))</formula>
    </cfRule>
    <cfRule type="containsText" dxfId="1947" priority="2941" operator="containsText" text="Observation">
      <formula>NOT(ISERROR(SEARCH("Observation",F3)))</formula>
    </cfRule>
    <cfRule type="containsText" dxfId="1946" priority="2942" operator="containsText" text="Finding">
      <formula>NOT(ISERROR(SEARCH("Finding",F3)))</formula>
    </cfRule>
  </conditionalFormatting>
  <conditionalFormatting sqref="B4:B53">
    <cfRule type="duplicateValues" dxfId="1945" priority="2943"/>
  </conditionalFormatting>
  <conditionalFormatting sqref="Y4:Y5">
    <cfRule type="containsText" dxfId="1944" priority="2931" operator="containsText" text="Summary">
      <formula>NOT(ISERROR(SEARCH("Summary",Y4)))</formula>
    </cfRule>
    <cfRule type="containsText" dxfId="1943" priority="2933" operator="containsText" text="In Guide">
      <formula>NOT(ISERROR(SEARCH("In Guide",Y4)))</formula>
    </cfRule>
  </conditionalFormatting>
  <conditionalFormatting sqref="K4 K6:K53">
    <cfRule type="containsText" dxfId="1942" priority="2926" operator="containsText" text="Check File/Observation">
      <formula>NOT(ISERROR(SEARCH("Check File/Observation",K4)))</formula>
    </cfRule>
    <cfRule type="containsText" dxfId="1941" priority="2927" operator="containsText" text="Check File/Finding">
      <formula>NOT(ISERROR(SEARCH("Check File/Finding",K4)))</formula>
    </cfRule>
    <cfRule type="containsText" dxfId="1940" priority="2928" operator="containsText" text="Check File">
      <formula>NOT(ISERROR(SEARCH("Check File",K4)))</formula>
    </cfRule>
    <cfRule type="containsText" dxfId="1939" priority="2929" operator="containsText" text="Observation">
      <formula>NOT(ISERROR(SEARCH("Observation",K4)))</formula>
    </cfRule>
    <cfRule type="containsText" dxfId="1938" priority="2930" operator="containsText" text="Finding">
      <formula>NOT(ISERROR(SEARCH("Finding",K4)))</formula>
    </cfRule>
  </conditionalFormatting>
  <conditionalFormatting sqref="K4 K6:K53">
    <cfRule type="containsText" dxfId="1937" priority="2923" operator="containsText" text="Summary">
      <formula>NOT(ISERROR(SEARCH("Summary",K4)))</formula>
    </cfRule>
    <cfRule type="containsText" dxfId="1936" priority="2925" operator="containsText" text="In Guide">
      <formula>NOT(ISERROR(SEARCH("In Guide",K4)))</formula>
    </cfRule>
  </conditionalFormatting>
  <conditionalFormatting sqref="V4:V53">
    <cfRule type="containsText" dxfId="1935" priority="2918" operator="containsText" text="Check File/Observation">
      <formula>NOT(ISERROR(SEARCH("Check File/Observation",V4)))</formula>
    </cfRule>
    <cfRule type="containsText" dxfId="1934" priority="2919" operator="containsText" text="Check File/Finding">
      <formula>NOT(ISERROR(SEARCH("Check File/Finding",V4)))</formula>
    </cfRule>
    <cfRule type="containsText" dxfId="1933" priority="2920" operator="containsText" text="Check File">
      <formula>NOT(ISERROR(SEARCH("Check File",V4)))</formula>
    </cfRule>
    <cfRule type="containsText" dxfId="1932" priority="2921" operator="containsText" text="Observation">
      <formula>NOT(ISERROR(SEARCH("Observation",V4)))</formula>
    </cfRule>
    <cfRule type="containsText" dxfId="1931" priority="2922" operator="containsText" text="Finding">
      <formula>NOT(ISERROR(SEARCH("Finding",V4)))</formula>
    </cfRule>
  </conditionalFormatting>
  <conditionalFormatting sqref="V4:V53">
    <cfRule type="containsText" dxfId="1930" priority="2915" operator="containsText" text="Summary">
      <formula>NOT(ISERROR(SEARCH("Summary",V4)))</formula>
    </cfRule>
    <cfRule type="containsText" dxfId="1929" priority="2917" operator="containsText" text="In Guide">
      <formula>NOT(ISERROR(SEARCH("In Guide",V4)))</formula>
    </cfRule>
  </conditionalFormatting>
  <conditionalFormatting sqref="Y9">
    <cfRule type="containsText" dxfId="1928" priority="2062" operator="containsText" text="Check File/Observation">
      <formula>NOT(ISERROR(SEARCH("Check File/Observation",Y9)))</formula>
    </cfRule>
    <cfRule type="containsText" dxfId="1927" priority="2063" operator="containsText" text="Check File/Finding">
      <formula>NOT(ISERROR(SEARCH("Check File/Finding",Y9)))</formula>
    </cfRule>
    <cfRule type="containsText" dxfId="1926" priority="2064" operator="containsText" text="Check File">
      <formula>NOT(ISERROR(SEARCH("Check File",Y9)))</formula>
    </cfRule>
    <cfRule type="containsText" dxfId="1925" priority="2065" operator="containsText" text="Observation">
      <formula>NOT(ISERROR(SEARCH("Observation",Y9)))</formula>
    </cfRule>
    <cfRule type="containsText" dxfId="1924" priority="2066" operator="containsText" text="Finding">
      <formula>NOT(ISERROR(SEARCH("Finding",Y9)))</formula>
    </cfRule>
  </conditionalFormatting>
  <conditionalFormatting sqref="Y9">
    <cfRule type="containsText" dxfId="1923" priority="2059" operator="containsText" text="Summary">
      <formula>NOT(ISERROR(SEARCH("Summary",Y9)))</formula>
    </cfRule>
    <cfRule type="containsText" dxfId="1922" priority="2061" operator="containsText" text="In Guide">
      <formula>NOT(ISERROR(SEARCH("In Guide",Y9)))</formula>
    </cfRule>
  </conditionalFormatting>
  <conditionalFormatting sqref="W4:W53 Y5">
    <cfRule type="containsText" dxfId="1921" priority="2904" operator="containsText" text="Summary">
      <formula>NOT(ISERROR(SEARCH("Summary",W4)))</formula>
    </cfRule>
    <cfRule type="containsText" dxfId="1920" priority="2906" operator="containsText" text="In Guide">
      <formula>NOT(ISERROR(SEARCH("In Guide",W4)))</formula>
    </cfRule>
  </conditionalFormatting>
  <conditionalFormatting sqref="AB4:AC53">
    <cfRule type="containsText" dxfId="1919" priority="2891" operator="containsText" text="Check File/Observation">
      <formula>NOT(ISERROR(SEARCH("Check File/Observation",AB4)))</formula>
    </cfRule>
    <cfRule type="containsText" dxfId="1918" priority="2892" operator="containsText" text="Check File/Finding">
      <formula>NOT(ISERROR(SEARCH("Check File/Finding",AB4)))</formula>
    </cfRule>
    <cfRule type="containsText" dxfId="1917" priority="2893" operator="containsText" text="Check File">
      <formula>NOT(ISERROR(SEARCH("Check File",AB4)))</formula>
    </cfRule>
    <cfRule type="containsText" dxfId="1916" priority="2894" operator="containsText" text="Observation">
      <formula>NOT(ISERROR(SEARCH("Observation",AB4)))</formula>
    </cfRule>
    <cfRule type="containsText" dxfId="1915" priority="2895" operator="containsText" text="Finding">
      <formula>NOT(ISERROR(SEARCH("Finding",AB4)))</formula>
    </cfRule>
  </conditionalFormatting>
  <conditionalFormatting sqref="AB4:AC53">
    <cfRule type="containsText" dxfId="1914" priority="2888" operator="containsText" text="Summary">
      <formula>NOT(ISERROR(SEARCH("Summary",AB4)))</formula>
    </cfRule>
    <cfRule type="containsText" dxfId="1913" priority="2890" operator="containsText" text="In Guide">
      <formula>NOT(ISERROR(SEARCH("In Guide",AB4)))</formula>
    </cfRule>
  </conditionalFormatting>
  <conditionalFormatting sqref="B5">
    <cfRule type="duplicateValues" dxfId="1912" priority="2887"/>
  </conditionalFormatting>
  <conditionalFormatting sqref="Y5">
    <cfRule type="containsText" dxfId="1911" priority="2875" operator="containsText" text="Summary">
      <formula>NOT(ISERROR(SEARCH("Summary",Y5)))</formula>
    </cfRule>
    <cfRule type="containsText" dxfId="1910" priority="2877" operator="containsText" text="In Guide">
      <formula>NOT(ISERROR(SEARCH("In Guide",Y5)))</formula>
    </cfRule>
  </conditionalFormatting>
  <conditionalFormatting sqref="V5">
    <cfRule type="containsText" dxfId="1909" priority="2862" operator="containsText" text="Check File/Observation">
      <formula>NOT(ISERROR(SEARCH("Check File/Observation",V5)))</formula>
    </cfRule>
    <cfRule type="containsText" dxfId="1908" priority="2863" operator="containsText" text="Check File/Finding">
      <formula>NOT(ISERROR(SEARCH("Check File/Finding",V5)))</formula>
    </cfRule>
    <cfRule type="containsText" dxfId="1907" priority="2864" operator="containsText" text="Check File">
      <formula>NOT(ISERROR(SEARCH("Check File",V5)))</formula>
    </cfRule>
    <cfRule type="containsText" dxfId="1906" priority="2865" operator="containsText" text="Observation">
      <formula>NOT(ISERROR(SEARCH("Observation",V5)))</formula>
    </cfRule>
    <cfRule type="containsText" dxfId="1905" priority="2866" operator="containsText" text="Finding">
      <formula>NOT(ISERROR(SEARCH("Finding",V5)))</formula>
    </cfRule>
  </conditionalFormatting>
  <conditionalFormatting sqref="V5">
    <cfRule type="containsText" dxfId="1904" priority="2859" operator="containsText" text="Summary">
      <formula>NOT(ISERROR(SEARCH("Summary",V5)))</formula>
    </cfRule>
    <cfRule type="containsText" dxfId="1903" priority="2861" operator="containsText" text="In Guide">
      <formula>NOT(ISERROR(SEARCH("In Guide",V5)))</formula>
    </cfRule>
  </conditionalFormatting>
  <conditionalFormatting sqref="W5 Y5">
    <cfRule type="containsText" dxfId="1902" priority="2848" operator="containsText" text="Summary">
      <formula>NOT(ISERROR(SEARCH("Summary",W5)))</formula>
    </cfRule>
    <cfRule type="containsText" dxfId="1901" priority="2850" operator="containsText" text="In Guide">
      <formula>NOT(ISERROR(SEARCH("In Guide",W5)))</formula>
    </cfRule>
  </conditionalFormatting>
  <conditionalFormatting sqref="U5">
    <cfRule type="containsText" dxfId="1900" priority="2843" operator="containsText" text="Check File/Observation">
      <formula>NOT(ISERROR(SEARCH("Check File/Observation",U5)))</formula>
    </cfRule>
    <cfRule type="containsText" dxfId="1899" priority="2844" operator="containsText" text="Check File/Finding">
      <formula>NOT(ISERROR(SEARCH("Check File/Finding",U5)))</formula>
    </cfRule>
    <cfRule type="containsText" dxfId="1898" priority="2845" operator="containsText" text="Check File">
      <formula>NOT(ISERROR(SEARCH("Check File",U5)))</formula>
    </cfRule>
    <cfRule type="containsText" dxfId="1897" priority="2846" operator="containsText" text="Observation">
      <formula>NOT(ISERROR(SEARCH("Observation",U5)))</formula>
    </cfRule>
    <cfRule type="containsText" dxfId="1896" priority="2847" operator="containsText" text="Finding">
      <formula>NOT(ISERROR(SEARCH("Finding",U5)))</formula>
    </cfRule>
  </conditionalFormatting>
  <conditionalFormatting sqref="U5">
    <cfRule type="containsText" dxfId="1895" priority="2840" operator="containsText" text="Summary">
      <formula>NOT(ISERROR(SEARCH("Summary",U5)))</formula>
    </cfRule>
    <cfRule type="containsText" dxfId="1894" priority="2842" operator="containsText" text="In Guide">
      <formula>NOT(ISERROR(SEARCH("In Guide",U5)))</formula>
    </cfRule>
  </conditionalFormatting>
  <conditionalFormatting sqref="V6:W6 AH6:AI6">
    <cfRule type="containsText" dxfId="1893" priority="2818" operator="containsText" text="Check File/Observation">
      <formula>NOT(ISERROR(SEARCH("Check File/Observation",V6)))</formula>
    </cfRule>
    <cfRule type="containsText" dxfId="1892" priority="2819" operator="containsText" text="Check File/Finding">
      <formula>NOT(ISERROR(SEARCH("Check File/Finding",V6)))</formula>
    </cfRule>
    <cfRule type="containsText" dxfId="1891" priority="2820" operator="containsText" text="Check File">
      <formula>NOT(ISERROR(SEARCH("Check File",V6)))</formula>
    </cfRule>
    <cfRule type="containsText" dxfId="1890" priority="2821" operator="containsText" text="Observation">
      <formula>NOT(ISERROR(SEARCH("Observation",V6)))</formula>
    </cfRule>
    <cfRule type="containsText" dxfId="1889" priority="2822" operator="containsText" text="Finding">
      <formula>NOT(ISERROR(SEARCH("Finding",V6)))</formula>
    </cfRule>
  </conditionalFormatting>
  <conditionalFormatting sqref="V6:W6 AH6:AI6">
    <cfRule type="containsText" dxfId="1888" priority="2814" operator="containsText" text="Summary">
      <formula>NOT(ISERROR(SEARCH("Summary",V6)))</formula>
    </cfRule>
    <cfRule type="containsText" dxfId="1887" priority="2816" operator="containsText" text="In Guide">
      <formula>NOT(ISERROR(SEARCH("In Guide",V6)))</formula>
    </cfRule>
  </conditionalFormatting>
  <conditionalFormatting sqref="B6">
    <cfRule type="duplicateValues" dxfId="1886" priority="2823"/>
  </conditionalFormatting>
  <conditionalFormatting sqref="K6">
    <cfRule type="containsText" dxfId="1885" priority="2809" operator="containsText" text="Check File/Observation">
      <formula>NOT(ISERROR(SEARCH("Check File/Observation",K6)))</formula>
    </cfRule>
    <cfRule type="containsText" dxfId="1884" priority="2810" operator="containsText" text="Check File/Finding">
      <formula>NOT(ISERROR(SEARCH("Check File/Finding",K6)))</formula>
    </cfRule>
    <cfRule type="containsText" dxfId="1883" priority="2811" operator="containsText" text="Check File">
      <formula>NOT(ISERROR(SEARCH("Check File",K6)))</formula>
    </cfRule>
    <cfRule type="containsText" dxfId="1882" priority="2812" operator="containsText" text="Observation">
      <formula>NOT(ISERROR(SEARCH("Observation",K6)))</formula>
    </cfRule>
    <cfRule type="containsText" dxfId="1881" priority="2813" operator="containsText" text="Finding">
      <formula>NOT(ISERROR(SEARCH("Finding",K6)))</formula>
    </cfRule>
  </conditionalFormatting>
  <conditionalFormatting sqref="K6">
    <cfRule type="containsText" dxfId="1880" priority="2806" operator="containsText" text="Summary">
      <formula>NOT(ISERROR(SEARCH("Summary",K6)))</formula>
    </cfRule>
    <cfRule type="containsText" dxfId="1879" priority="2808" operator="containsText" text="In Guide">
      <formula>NOT(ISERROR(SEARCH("In Guide",K6)))</formula>
    </cfRule>
  </conditionalFormatting>
  <conditionalFormatting sqref="AK10:AK29">
    <cfRule type="containsText" dxfId="1878" priority="1921" operator="containsText" text="Check File/Observation">
      <formula>NOT(ISERROR(SEARCH("Check File/Observation",AK10)))</formula>
    </cfRule>
    <cfRule type="containsText" dxfId="1877" priority="1922" operator="containsText" text="Check File/Finding">
      <formula>NOT(ISERROR(SEARCH("Check File/Finding",AK10)))</formula>
    </cfRule>
    <cfRule type="containsText" dxfId="1876" priority="1923" operator="containsText" text="Check File">
      <formula>NOT(ISERROR(SEARCH("Check File",AK10)))</formula>
    </cfRule>
    <cfRule type="containsText" dxfId="1875" priority="1924" operator="containsText" text="Observation">
      <formula>NOT(ISERROR(SEARCH("Observation",AK10)))</formula>
    </cfRule>
    <cfRule type="containsText" dxfId="1874" priority="1925" operator="containsText" text="Finding">
      <formula>NOT(ISERROR(SEARCH("Finding",AK10)))</formula>
    </cfRule>
  </conditionalFormatting>
  <conditionalFormatting sqref="AK10:AK29">
    <cfRule type="containsText" dxfId="1873" priority="1918" operator="containsText" text="Summary">
      <formula>NOT(ISERROR(SEARCH("Summary",AK10)))</formula>
    </cfRule>
    <cfRule type="containsText" dxfId="1872" priority="1920" operator="containsText" text="In Guide">
      <formula>NOT(ISERROR(SEARCH("In Guide",AK10)))</formula>
    </cfRule>
  </conditionalFormatting>
  <conditionalFormatting sqref="U6">
    <cfRule type="containsText" dxfId="1871" priority="2777" operator="containsText" text="Check File/Observation">
      <formula>NOT(ISERROR(SEARCH("Check File/Observation",U6)))</formula>
    </cfRule>
    <cfRule type="containsText" dxfId="1870" priority="2778" operator="containsText" text="Check File/Finding">
      <formula>NOT(ISERROR(SEARCH("Check File/Finding",U6)))</formula>
    </cfRule>
    <cfRule type="containsText" dxfId="1869" priority="2779" operator="containsText" text="Check File">
      <formula>NOT(ISERROR(SEARCH("Check File",U6)))</formula>
    </cfRule>
    <cfRule type="containsText" dxfId="1868" priority="2780" operator="containsText" text="Observation">
      <formula>NOT(ISERROR(SEARCH("Observation",U6)))</formula>
    </cfRule>
    <cfRule type="containsText" dxfId="1867" priority="2781" operator="containsText" text="Finding">
      <formula>NOT(ISERROR(SEARCH("Finding",U6)))</formula>
    </cfRule>
  </conditionalFormatting>
  <conditionalFormatting sqref="U6">
    <cfRule type="containsText" dxfId="1866" priority="2774" operator="containsText" text="Summary">
      <formula>NOT(ISERROR(SEARCH("Summary",U6)))</formula>
    </cfRule>
    <cfRule type="containsText" dxfId="1865" priority="2776" operator="containsText" text="In Guide">
      <formula>NOT(ISERROR(SEARCH("In Guide",U6)))</formula>
    </cfRule>
  </conditionalFormatting>
  <conditionalFormatting sqref="V6">
    <cfRule type="containsText" dxfId="1864" priority="2769" operator="containsText" text="Check File/Observation">
      <formula>NOT(ISERROR(SEARCH("Check File/Observation",V6)))</formula>
    </cfRule>
    <cfRule type="containsText" dxfId="1863" priority="2770" operator="containsText" text="Check File/Finding">
      <formula>NOT(ISERROR(SEARCH("Check File/Finding",V6)))</formula>
    </cfRule>
    <cfRule type="containsText" dxfId="1862" priority="2771" operator="containsText" text="Check File">
      <formula>NOT(ISERROR(SEARCH("Check File",V6)))</formula>
    </cfRule>
    <cfRule type="containsText" dxfId="1861" priority="2772" operator="containsText" text="Observation">
      <formula>NOT(ISERROR(SEARCH("Observation",V6)))</formula>
    </cfRule>
    <cfRule type="containsText" dxfId="1860" priority="2773" operator="containsText" text="Finding">
      <formula>NOT(ISERROR(SEARCH("Finding",V6)))</formula>
    </cfRule>
  </conditionalFormatting>
  <conditionalFormatting sqref="V6">
    <cfRule type="containsText" dxfId="1859" priority="2766" operator="containsText" text="Summary">
      <formula>NOT(ISERROR(SEARCH("Summary",V6)))</formula>
    </cfRule>
    <cfRule type="containsText" dxfId="1858" priority="2768" operator="containsText" text="In Guide">
      <formula>NOT(ISERROR(SEARCH("In Guide",V6)))</formula>
    </cfRule>
  </conditionalFormatting>
  <conditionalFormatting sqref="V6">
    <cfRule type="containsText" dxfId="1857" priority="2761" operator="containsText" text="Check File/Observation">
      <formula>NOT(ISERROR(SEARCH("Check File/Observation",V6)))</formula>
    </cfRule>
    <cfRule type="containsText" dxfId="1856" priority="2762" operator="containsText" text="Check File/Finding">
      <formula>NOT(ISERROR(SEARCH("Check File/Finding",V6)))</formula>
    </cfRule>
    <cfRule type="containsText" dxfId="1855" priority="2763" operator="containsText" text="Check File">
      <formula>NOT(ISERROR(SEARCH("Check File",V6)))</formula>
    </cfRule>
    <cfRule type="containsText" dxfId="1854" priority="2764" operator="containsText" text="Observation">
      <formula>NOT(ISERROR(SEARCH("Observation",V6)))</formula>
    </cfRule>
    <cfRule type="containsText" dxfId="1853" priority="2765" operator="containsText" text="Finding">
      <formula>NOT(ISERROR(SEARCH("Finding",V6)))</formula>
    </cfRule>
  </conditionalFormatting>
  <conditionalFormatting sqref="V6">
    <cfRule type="containsText" dxfId="1852" priority="2758" operator="containsText" text="Summary">
      <formula>NOT(ISERROR(SEARCH("Summary",V6)))</formula>
    </cfRule>
    <cfRule type="containsText" dxfId="1851" priority="2760" operator="containsText" text="In Guide">
      <formula>NOT(ISERROR(SEARCH("In Guide",V6)))</formula>
    </cfRule>
  </conditionalFormatting>
  <conditionalFormatting sqref="Y6">
    <cfRule type="containsText" dxfId="1850" priority="2739" operator="containsText" text="Summary">
      <formula>NOT(ISERROR(SEARCH("Summary",Y6)))</formula>
    </cfRule>
    <cfRule type="containsText" dxfId="1849" priority="2741" operator="containsText" text="In Guide">
      <formula>NOT(ISERROR(SEARCH("In Guide",Y6)))</formula>
    </cfRule>
  </conditionalFormatting>
  <conditionalFormatting sqref="Y6">
    <cfRule type="containsText" dxfId="1848" priority="2742" operator="containsText" text="Check File/Observation">
      <formula>NOT(ISERROR(SEARCH("Check File/Observation",Y6)))</formula>
    </cfRule>
    <cfRule type="containsText" dxfId="1847" priority="2743" operator="containsText" text="Check File/Finding">
      <formula>NOT(ISERROR(SEARCH("Check File/Finding",Y6)))</formula>
    </cfRule>
    <cfRule type="containsText" dxfId="1846" priority="2744" operator="containsText" text="Check File">
      <formula>NOT(ISERROR(SEARCH("Check File",Y6)))</formula>
    </cfRule>
    <cfRule type="containsText" dxfId="1845" priority="2745" operator="containsText" text="Observation">
      <formula>NOT(ISERROR(SEARCH("Observation",Y6)))</formula>
    </cfRule>
    <cfRule type="containsText" dxfId="1844" priority="2746" operator="containsText" text="Finding">
      <formula>NOT(ISERROR(SEARCH("Finding",Y6)))</formula>
    </cfRule>
  </conditionalFormatting>
  <conditionalFormatting sqref="Y6">
    <cfRule type="containsText" dxfId="1843" priority="2736" operator="containsText" text="Summary">
      <formula>NOT(ISERROR(SEARCH("Summary",Y6)))</formula>
    </cfRule>
    <cfRule type="containsText" dxfId="1842" priority="2738" operator="containsText" text="In Guide">
      <formula>NOT(ISERROR(SEARCH("In Guide",Y6)))</formula>
    </cfRule>
  </conditionalFormatting>
  <conditionalFormatting sqref="Z6">
    <cfRule type="containsText" dxfId="1841" priority="2731" operator="containsText" text="Check File/Observation">
      <formula>NOT(ISERROR(SEARCH("Check File/Observation",Z6)))</formula>
    </cfRule>
    <cfRule type="containsText" dxfId="1840" priority="2732" operator="containsText" text="Check File/Finding">
      <formula>NOT(ISERROR(SEARCH("Check File/Finding",Z6)))</formula>
    </cfRule>
    <cfRule type="containsText" dxfId="1839" priority="2733" operator="containsText" text="Check File">
      <formula>NOT(ISERROR(SEARCH("Check File",Z6)))</formula>
    </cfRule>
    <cfRule type="containsText" dxfId="1838" priority="2734" operator="containsText" text="Observation">
      <formula>NOT(ISERROR(SEARCH("Observation",Z6)))</formula>
    </cfRule>
    <cfRule type="containsText" dxfId="1837" priority="2735" operator="containsText" text="Finding">
      <formula>NOT(ISERROR(SEARCH("Finding",Z6)))</formula>
    </cfRule>
  </conditionalFormatting>
  <conditionalFormatting sqref="Z6">
    <cfRule type="containsText" dxfId="1836" priority="2728" operator="containsText" text="Summary">
      <formula>NOT(ISERROR(SEARCH("Summary",Z6)))</formula>
    </cfRule>
    <cfRule type="containsText" dxfId="1835" priority="2730" operator="containsText" text="In Guide">
      <formula>NOT(ISERROR(SEARCH("In Guide",Z6)))</formula>
    </cfRule>
  </conditionalFormatting>
  <conditionalFormatting sqref="Z6">
    <cfRule type="containsText" dxfId="1834" priority="2725" operator="containsText" text="Summary">
      <formula>NOT(ISERROR(SEARCH("Summary",Z6)))</formula>
    </cfRule>
    <cfRule type="containsText" dxfId="1833" priority="2727" operator="containsText" text="In Guide">
      <formula>NOT(ISERROR(SEARCH("In Guide",Z6)))</formula>
    </cfRule>
  </conditionalFormatting>
  <conditionalFormatting sqref="AK6">
    <cfRule type="containsText" dxfId="1832" priority="2704" operator="containsText" text="Check File/Observation">
      <formula>NOT(ISERROR(SEARCH("Check File/Observation",AK6)))</formula>
    </cfRule>
    <cfRule type="containsText" dxfId="1831" priority="2705" operator="containsText" text="Check File/Finding">
      <formula>NOT(ISERROR(SEARCH("Check File/Finding",AK6)))</formula>
    </cfRule>
    <cfRule type="containsText" dxfId="1830" priority="2706" operator="containsText" text="Check File">
      <formula>NOT(ISERROR(SEARCH("Check File",AK6)))</formula>
    </cfRule>
    <cfRule type="containsText" dxfId="1829" priority="2707" operator="containsText" text="Observation">
      <formula>NOT(ISERROR(SEARCH("Observation",AK6)))</formula>
    </cfRule>
    <cfRule type="containsText" dxfId="1828" priority="2708" operator="containsText" text="Finding">
      <formula>NOT(ISERROR(SEARCH("Finding",AK6)))</formula>
    </cfRule>
  </conditionalFormatting>
  <conditionalFormatting sqref="AK6">
    <cfRule type="containsText" dxfId="1827" priority="2701" operator="containsText" text="Summary">
      <formula>NOT(ISERROR(SEARCH("Summary",AK6)))</formula>
    </cfRule>
    <cfRule type="containsText" dxfId="1826" priority="2703" operator="containsText" text="In Guide">
      <formula>NOT(ISERROR(SEARCH("In Guide",AK6)))</formula>
    </cfRule>
  </conditionalFormatting>
  <conditionalFormatting sqref="U6">
    <cfRule type="containsText" dxfId="1825" priority="2696" operator="containsText" text="Check File/Observation">
      <formula>NOT(ISERROR(SEARCH("Check File/Observation",U6)))</formula>
    </cfRule>
    <cfRule type="containsText" dxfId="1824" priority="2697" operator="containsText" text="Check File/Finding">
      <formula>NOT(ISERROR(SEARCH("Check File/Finding",U6)))</formula>
    </cfRule>
    <cfRule type="containsText" dxfId="1823" priority="2698" operator="containsText" text="Check File">
      <formula>NOT(ISERROR(SEARCH("Check File",U6)))</formula>
    </cfRule>
    <cfRule type="containsText" dxfId="1822" priority="2699" operator="containsText" text="Observation">
      <formula>NOT(ISERROR(SEARCH("Observation",U6)))</formula>
    </cfRule>
    <cfRule type="containsText" dxfId="1821" priority="2700" operator="containsText" text="Finding">
      <formula>NOT(ISERROR(SEARCH("Finding",U6)))</formula>
    </cfRule>
  </conditionalFormatting>
  <conditionalFormatting sqref="U6">
    <cfRule type="containsText" dxfId="1820" priority="2693" operator="containsText" text="Summary">
      <formula>NOT(ISERROR(SEARCH("Summary",U6)))</formula>
    </cfRule>
    <cfRule type="containsText" dxfId="1819" priority="2695" operator="containsText" text="In Guide">
      <formula>NOT(ISERROR(SEARCH("In Guide",U6)))</formula>
    </cfRule>
  </conditionalFormatting>
  <conditionalFormatting sqref="U6">
    <cfRule type="containsText" dxfId="1818" priority="2688" operator="containsText" text="Check File/Observation">
      <formula>NOT(ISERROR(SEARCH("Check File/Observation",U6)))</formula>
    </cfRule>
    <cfRule type="containsText" dxfId="1817" priority="2689" operator="containsText" text="Check File/Finding">
      <formula>NOT(ISERROR(SEARCH("Check File/Finding",U6)))</formula>
    </cfRule>
    <cfRule type="containsText" dxfId="1816" priority="2690" operator="containsText" text="Check File">
      <formula>NOT(ISERROR(SEARCH("Check File",U6)))</formula>
    </cfRule>
    <cfRule type="containsText" dxfId="1815" priority="2691" operator="containsText" text="Observation">
      <formula>NOT(ISERROR(SEARCH("Observation",U6)))</formula>
    </cfRule>
    <cfRule type="containsText" dxfId="1814" priority="2692" operator="containsText" text="Finding">
      <formula>NOT(ISERROR(SEARCH("Finding",U6)))</formula>
    </cfRule>
  </conditionalFormatting>
  <conditionalFormatting sqref="U6">
    <cfRule type="containsText" dxfId="1813" priority="2685" operator="containsText" text="Summary">
      <formula>NOT(ISERROR(SEARCH("Summary",U6)))</formula>
    </cfRule>
    <cfRule type="containsText" dxfId="1812" priority="2687" operator="containsText" text="In Guide">
      <formula>NOT(ISERROR(SEARCH("In Guide",U6)))</formula>
    </cfRule>
  </conditionalFormatting>
  <conditionalFormatting sqref="W6">
    <cfRule type="containsText" dxfId="1811" priority="2680" operator="containsText" text="Check File/Observation">
      <formula>NOT(ISERROR(SEARCH("Check File/Observation",W6)))</formula>
    </cfRule>
    <cfRule type="containsText" dxfId="1810" priority="2681" operator="containsText" text="Check File/Finding">
      <formula>NOT(ISERROR(SEARCH("Check File/Finding",W6)))</formula>
    </cfRule>
    <cfRule type="containsText" dxfId="1809" priority="2682" operator="containsText" text="Check File">
      <formula>NOT(ISERROR(SEARCH("Check File",W6)))</formula>
    </cfRule>
    <cfRule type="containsText" dxfId="1808" priority="2683" operator="containsText" text="Observation">
      <formula>NOT(ISERROR(SEARCH("Observation",W6)))</formula>
    </cfRule>
    <cfRule type="containsText" dxfId="1807" priority="2684" operator="containsText" text="Finding">
      <formula>NOT(ISERROR(SEARCH("Finding",W6)))</formula>
    </cfRule>
  </conditionalFormatting>
  <conditionalFormatting sqref="W6">
    <cfRule type="containsText" dxfId="1806" priority="2677" operator="containsText" text="Summary">
      <formula>NOT(ISERROR(SEARCH("Summary",W6)))</formula>
    </cfRule>
    <cfRule type="containsText" dxfId="1805" priority="2679" operator="containsText" text="In Guide">
      <formula>NOT(ISERROR(SEARCH("In Guide",W6)))</formula>
    </cfRule>
  </conditionalFormatting>
  <conditionalFormatting sqref="W6">
    <cfRule type="containsText" dxfId="1804" priority="2674" operator="containsText" text="Summary">
      <formula>NOT(ISERROR(SEARCH("Summary",W6)))</formula>
    </cfRule>
    <cfRule type="containsText" dxfId="1803" priority="2676" operator="containsText" text="In Guide">
      <formula>NOT(ISERROR(SEARCH("In Guide",W6)))</formula>
    </cfRule>
  </conditionalFormatting>
  <conditionalFormatting sqref="Y6">
    <cfRule type="containsText" dxfId="1802" priority="2655" operator="containsText" text="Summary">
      <formula>NOT(ISERROR(SEARCH("Summary",Y6)))</formula>
    </cfRule>
    <cfRule type="containsText" dxfId="1801" priority="2657" operator="containsText" text="In Guide">
      <formula>NOT(ISERROR(SEARCH("In Guide",Y6)))</formula>
    </cfRule>
  </conditionalFormatting>
  <conditionalFormatting sqref="Y6">
    <cfRule type="containsText" dxfId="1800" priority="2658" operator="containsText" text="Check File/Observation">
      <formula>NOT(ISERROR(SEARCH("Check File/Observation",Y6)))</formula>
    </cfRule>
    <cfRule type="containsText" dxfId="1799" priority="2659" operator="containsText" text="Check File/Finding">
      <formula>NOT(ISERROR(SEARCH("Check File/Finding",Y6)))</formula>
    </cfRule>
    <cfRule type="containsText" dxfId="1798" priority="2660" operator="containsText" text="Check File">
      <formula>NOT(ISERROR(SEARCH("Check File",Y6)))</formula>
    </cfRule>
    <cfRule type="containsText" dxfId="1797" priority="2661" operator="containsText" text="Observation">
      <formula>NOT(ISERROR(SEARCH("Observation",Y6)))</formula>
    </cfRule>
    <cfRule type="containsText" dxfId="1796" priority="2662" operator="containsText" text="Finding">
      <formula>NOT(ISERROR(SEARCH("Finding",Y6)))</formula>
    </cfRule>
  </conditionalFormatting>
  <conditionalFormatting sqref="Y6">
    <cfRule type="containsText" dxfId="1795" priority="2652" operator="containsText" text="Summary">
      <formula>NOT(ISERROR(SEARCH("Summary",Y6)))</formula>
    </cfRule>
    <cfRule type="containsText" dxfId="1794" priority="2654" operator="containsText" text="In Guide">
      <formula>NOT(ISERROR(SEARCH("In Guide",Y6)))</formula>
    </cfRule>
  </conditionalFormatting>
  <conditionalFormatting sqref="AC5:AC6">
    <cfRule type="containsText" dxfId="1793" priority="2647" operator="containsText" text="Check File/Observation">
      <formula>NOT(ISERROR(SEARCH("Check File/Observation",AC5)))</formula>
    </cfRule>
    <cfRule type="containsText" dxfId="1792" priority="2648" operator="containsText" text="Check File/Finding">
      <formula>NOT(ISERROR(SEARCH("Check File/Finding",AC5)))</formula>
    </cfRule>
    <cfRule type="containsText" dxfId="1791" priority="2649" operator="containsText" text="Check File">
      <formula>NOT(ISERROR(SEARCH("Check File",AC5)))</formula>
    </cfRule>
    <cfRule type="containsText" dxfId="1790" priority="2650" operator="containsText" text="Observation">
      <formula>NOT(ISERROR(SEARCH("Observation",AC5)))</formula>
    </cfRule>
    <cfRule type="containsText" dxfId="1789" priority="2651" operator="containsText" text="Finding">
      <formula>NOT(ISERROR(SEARCH("Finding",AC5)))</formula>
    </cfRule>
  </conditionalFormatting>
  <conditionalFormatting sqref="AC5:AC6">
    <cfRule type="containsText" dxfId="1788" priority="2644" operator="containsText" text="Summary">
      <formula>NOT(ISERROR(SEARCH("Summary",AC5)))</formula>
    </cfRule>
    <cfRule type="containsText" dxfId="1787" priority="2646" operator="containsText" text="In Guide">
      <formula>NOT(ISERROR(SEARCH("In Guide",AC5)))</formula>
    </cfRule>
  </conditionalFormatting>
  <conditionalFormatting sqref="AJ6">
    <cfRule type="containsText" dxfId="1786" priority="2631" operator="containsText" text="Check File/Observation">
      <formula>NOT(ISERROR(SEARCH("Check File/Observation",AJ6)))</formula>
    </cfRule>
    <cfRule type="containsText" dxfId="1785" priority="2632" operator="containsText" text="Check File/Finding">
      <formula>NOT(ISERROR(SEARCH("Check File/Finding",AJ6)))</formula>
    </cfRule>
    <cfRule type="containsText" dxfId="1784" priority="2633" operator="containsText" text="Check File">
      <formula>NOT(ISERROR(SEARCH("Check File",AJ6)))</formula>
    </cfRule>
    <cfRule type="containsText" dxfId="1783" priority="2634" operator="containsText" text="Observation">
      <formula>NOT(ISERROR(SEARCH("Observation",AJ6)))</formula>
    </cfRule>
    <cfRule type="containsText" dxfId="1782" priority="2635" operator="containsText" text="Finding">
      <formula>NOT(ISERROR(SEARCH("Finding",AJ6)))</formula>
    </cfRule>
  </conditionalFormatting>
  <conditionalFormatting sqref="AJ6">
    <cfRule type="containsText" dxfId="1781" priority="2628" operator="containsText" text="Summary">
      <formula>NOT(ISERROR(SEARCH("Summary",AJ6)))</formula>
    </cfRule>
    <cfRule type="containsText" dxfId="1780" priority="2630" operator="containsText" text="In Guide">
      <formula>NOT(ISERROR(SEARCH("In Guide",AJ6)))</formula>
    </cfRule>
  </conditionalFormatting>
  <conditionalFormatting sqref="U7:W7">
    <cfRule type="containsText" dxfId="1779" priority="2622" operator="containsText" text="Check File/Observation">
      <formula>NOT(ISERROR(SEARCH("Check File/Observation",U7)))</formula>
    </cfRule>
    <cfRule type="containsText" dxfId="1778" priority="2623" operator="containsText" text="Check File/Finding">
      <formula>NOT(ISERROR(SEARCH("Check File/Finding",U7)))</formula>
    </cfRule>
    <cfRule type="containsText" dxfId="1777" priority="2624" operator="containsText" text="Check File">
      <formula>NOT(ISERROR(SEARCH("Check File",U7)))</formula>
    </cfRule>
    <cfRule type="containsText" dxfId="1776" priority="2625" operator="containsText" text="Observation">
      <formula>NOT(ISERROR(SEARCH("Observation",U7)))</formula>
    </cfRule>
    <cfRule type="containsText" dxfId="1775" priority="2626" operator="containsText" text="Finding">
      <formula>NOT(ISERROR(SEARCH("Finding",U7)))</formula>
    </cfRule>
  </conditionalFormatting>
  <conditionalFormatting sqref="U7:W7">
    <cfRule type="containsText" dxfId="1774" priority="2618" operator="containsText" text="Summary">
      <formula>NOT(ISERROR(SEARCH("Summary",U7)))</formula>
    </cfRule>
    <cfRule type="containsText" dxfId="1773" priority="2620" operator="containsText" text="In Guide">
      <formula>NOT(ISERROR(SEARCH("In Guide",U7)))</formula>
    </cfRule>
  </conditionalFormatting>
  <conditionalFormatting sqref="B7">
    <cfRule type="duplicateValues" dxfId="1772" priority="2627"/>
  </conditionalFormatting>
  <conditionalFormatting sqref="K7">
    <cfRule type="containsText" dxfId="1771" priority="2613" operator="containsText" text="Check File/Observation">
      <formula>NOT(ISERROR(SEARCH("Check File/Observation",K7)))</formula>
    </cfRule>
    <cfRule type="containsText" dxfId="1770" priority="2614" operator="containsText" text="Check File/Finding">
      <formula>NOT(ISERROR(SEARCH("Check File/Finding",K7)))</formula>
    </cfRule>
    <cfRule type="containsText" dxfId="1769" priority="2615" operator="containsText" text="Check File">
      <formula>NOT(ISERROR(SEARCH("Check File",K7)))</formula>
    </cfRule>
    <cfRule type="containsText" dxfId="1768" priority="2616" operator="containsText" text="Observation">
      <formula>NOT(ISERROR(SEARCH("Observation",K7)))</formula>
    </cfRule>
    <cfRule type="containsText" dxfId="1767" priority="2617" operator="containsText" text="Finding">
      <formula>NOT(ISERROR(SEARCH("Finding",K7)))</formula>
    </cfRule>
  </conditionalFormatting>
  <conditionalFormatting sqref="K7">
    <cfRule type="containsText" dxfId="1766" priority="2610" operator="containsText" text="Summary">
      <formula>NOT(ISERROR(SEARCH("Summary",K7)))</formula>
    </cfRule>
    <cfRule type="containsText" dxfId="1765" priority="2612" operator="containsText" text="In Guide">
      <formula>NOT(ISERROR(SEARCH("In Guide",K7)))</formula>
    </cfRule>
  </conditionalFormatting>
  <conditionalFormatting sqref="V7">
    <cfRule type="containsText" dxfId="1764" priority="2605" operator="containsText" text="Check File/Observation">
      <formula>NOT(ISERROR(SEARCH("Check File/Observation",V7)))</formula>
    </cfRule>
    <cfRule type="containsText" dxfId="1763" priority="2606" operator="containsText" text="Check File/Finding">
      <formula>NOT(ISERROR(SEARCH("Check File/Finding",V7)))</formula>
    </cfRule>
    <cfRule type="containsText" dxfId="1762" priority="2607" operator="containsText" text="Check File">
      <formula>NOT(ISERROR(SEARCH("Check File",V7)))</formula>
    </cfRule>
    <cfRule type="containsText" dxfId="1761" priority="2608" operator="containsText" text="Observation">
      <formula>NOT(ISERROR(SEARCH("Observation",V7)))</formula>
    </cfRule>
    <cfRule type="containsText" dxfId="1760" priority="2609" operator="containsText" text="Finding">
      <formula>NOT(ISERROR(SEARCH("Finding",V7)))</formula>
    </cfRule>
  </conditionalFormatting>
  <conditionalFormatting sqref="V7">
    <cfRule type="containsText" dxfId="1759" priority="2602" operator="containsText" text="Summary">
      <formula>NOT(ISERROR(SEARCH("Summary",V7)))</formula>
    </cfRule>
    <cfRule type="containsText" dxfId="1758" priority="2604" operator="containsText" text="In Guide">
      <formula>NOT(ISERROR(SEARCH("In Guide",V7)))</formula>
    </cfRule>
  </conditionalFormatting>
  <conditionalFormatting sqref="U7">
    <cfRule type="containsText" dxfId="1757" priority="2541" operator="containsText" text="Check File/Observation">
      <formula>NOT(ISERROR(SEARCH("Check File/Observation",U7)))</formula>
    </cfRule>
    <cfRule type="containsText" dxfId="1756" priority="2542" operator="containsText" text="Check File/Finding">
      <formula>NOT(ISERROR(SEARCH("Check File/Finding",U7)))</formula>
    </cfRule>
    <cfRule type="containsText" dxfId="1755" priority="2543" operator="containsText" text="Check File">
      <formula>NOT(ISERROR(SEARCH("Check File",U7)))</formula>
    </cfRule>
    <cfRule type="containsText" dxfId="1754" priority="2544" operator="containsText" text="Observation">
      <formula>NOT(ISERROR(SEARCH("Observation",U7)))</formula>
    </cfRule>
    <cfRule type="containsText" dxfId="1753" priority="2545" operator="containsText" text="Finding">
      <formula>NOT(ISERROR(SEARCH("Finding",U7)))</formula>
    </cfRule>
  </conditionalFormatting>
  <conditionalFormatting sqref="U7">
    <cfRule type="containsText" dxfId="1752" priority="2538" operator="containsText" text="Summary">
      <formula>NOT(ISERROR(SEARCH("Summary",U7)))</formula>
    </cfRule>
    <cfRule type="containsText" dxfId="1751" priority="2540" operator="containsText" text="In Guide">
      <formula>NOT(ISERROR(SEARCH("In Guide",U7)))</formula>
    </cfRule>
  </conditionalFormatting>
  <conditionalFormatting sqref="Y7">
    <cfRule type="containsText" dxfId="1750" priority="2519" operator="containsText" text="Summary">
      <formula>NOT(ISERROR(SEARCH("Summary",Y7)))</formula>
    </cfRule>
    <cfRule type="containsText" dxfId="1749" priority="2521" operator="containsText" text="In Guide">
      <formula>NOT(ISERROR(SEARCH("In Guide",Y7)))</formula>
    </cfRule>
  </conditionalFormatting>
  <conditionalFormatting sqref="Y7">
    <cfRule type="containsText" dxfId="1748" priority="2522" operator="containsText" text="Check File/Observation">
      <formula>NOT(ISERROR(SEARCH("Check File/Observation",Y7)))</formula>
    </cfRule>
    <cfRule type="containsText" dxfId="1747" priority="2523" operator="containsText" text="Check File/Finding">
      <formula>NOT(ISERROR(SEARCH("Check File/Finding",Y7)))</formula>
    </cfRule>
    <cfRule type="containsText" dxfId="1746" priority="2524" operator="containsText" text="Check File">
      <formula>NOT(ISERROR(SEARCH("Check File",Y7)))</formula>
    </cfRule>
    <cfRule type="containsText" dxfId="1745" priority="2525" operator="containsText" text="Observation">
      <formula>NOT(ISERROR(SEARCH("Observation",Y7)))</formula>
    </cfRule>
    <cfRule type="containsText" dxfId="1744" priority="2526" operator="containsText" text="Finding">
      <formula>NOT(ISERROR(SEARCH("Finding",Y7)))</formula>
    </cfRule>
  </conditionalFormatting>
  <conditionalFormatting sqref="Y7">
    <cfRule type="containsText" dxfId="1743" priority="2516" operator="containsText" text="Summary">
      <formula>NOT(ISERROR(SEARCH("Summary",Y7)))</formula>
    </cfRule>
    <cfRule type="containsText" dxfId="1742" priority="2518" operator="containsText" text="In Guide">
      <formula>NOT(ISERROR(SEARCH("In Guide",Y7)))</formula>
    </cfRule>
  </conditionalFormatting>
  <conditionalFormatting sqref="Z7">
    <cfRule type="containsText" dxfId="1741" priority="2511" operator="containsText" text="Check File/Observation">
      <formula>NOT(ISERROR(SEARCH("Check File/Observation",Z7)))</formula>
    </cfRule>
    <cfRule type="containsText" dxfId="1740" priority="2512" operator="containsText" text="Check File/Finding">
      <formula>NOT(ISERROR(SEARCH("Check File/Finding",Z7)))</formula>
    </cfRule>
    <cfRule type="containsText" dxfId="1739" priority="2513" operator="containsText" text="Check File">
      <formula>NOT(ISERROR(SEARCH("Check File",Z7)))</formula>
    </cfRule>
    <cfRule type="containsText" dxfId="1738" priority="2514" operator="containsText" text="Observation">
      <formula>NOT(ISERROR(SEARCH("Observation",Z7)))</formula>
    </cfRule>
    <cfRule type="containsText" dxfId="1737" priority="2515" operator="containsText" text="Finding">
      <formula>NOT(ISERROR(SEARCH("Finding",Z7)))</formula>
    </cfRule>
  </conditionalFormatting>
  <conditionalFormatting sqref="Z7">
    <cfRule type="containsText" dxfId="1736" priority="2508" operator="containsText" text="Summary">
      <formula>NOT(ISERROR(SEARCH("Summary",Z7)))</formula>
    </cfRule>
    <cfRule type="containsText" dxfId="1735" priority="2510" operator="containsText" text="In Guide">
      <formula>NOT(ISERROR(SEARCH("In Guide",Z7)))</formula>
    </cfRule>
  </conditionalFormatting>
  <conditionalFormatting sqref="Z7">
    <cfRule type="containsText" dxfId="1734" priority="2505" operator="containsText" text="Summary">
      <formula>NOT(ISERROR(SEARCH("Summary",Z7)))</formula>
    </cfRule>
    <cfRule type="containsText" dxfId="1733" priority="2507" operator="containsText" text="In Guide">
      <formula>NOT(ISERROR(SEARCH("In Guide",Z7)))</formula>
    </cfRule>
  </conditionalFormatting>
  <conditionalFormatting sqref="AK7">
    <cfRule type="containsText" dxfId="1732" priority="2492" operator="containsText" text="Check File/Observation">
      <formula>NOT(ISERROR(SEARCH("Check File/Observation",AK7)))</formula>
    </cfRule>
    <cfRule type="containsText" dxfId="1731" priority="2493" operator="containsText" text="Check File/Finding">
      <formula>NOT(ISERROR(SEARCH("Check File/Finding",AK7)))</formula>
    </cfRule>
    <cfRule type="containsText" dxfId="1730" priority="2494" operator="containsText" text="Check File">
      <formula>NOT(ISERROR(SEARCH("Check File",AK7)))</formula>
    </cfRule>
    <cfRule type="containsText" dxfId="1729" priority="2495" operator="containsText" text="Observation">
      <formula>NOT(ISERROR(SEARCH("Observation",AK7)))</formula>
    </cfRule>
    <cfRule type="containsText" dxfId="1728" priority="2496" operator="containsText" text="Finding">
      <formula>NOT(ISERROR(SEARCH("Finding",AK7)))</formula>
    </cfRule>
  </conditionalFormatting>
  <conditionalFormatting sqref="AK7">
    <cfRule type="containsText" dxfId="1727" priority="2489" operator="containsText" text="Summary">
      <formula>NOT(ISERROR(SEARCH("Summary",AK7)))</formula>
    </cfRule>
    <cfRule type="containsText" dxfId="1726" priority="2491" operator="containsText" text="In Guide">
      <formula>NOT(ISERROR(SEARCH("In Guide",AK7)))</formula>
    </cfRule>
  </conditionalFormatting>
  <conditionalFormatting sqref="U7">
    <cfRule type="containsText" dxfId="1725" priority="2484" operator="containsText" text="Check File/Observation">
      <formula>NOT(ISERROR(SEARCH("Check File/Observation",U7)))</formula>
    </cfRule>
    <cfRule type="containsText" dxfId="1724" priority="2485" operator="containsText" text="Check File/Finding">
      <formula>NOT(ISERROR(SEARCH("Check File/Finding",U7)))</formula>
    </cfRule>
    <cfRule type="containsText" dxfId="1723" priority="2486" operator="containsText" text="Check File">
      <formula>NOT(ISERROR(SEARCH("Check File",U7)))</formula>
    </cfRule>
    <cfRule type="containsText" dxfId="1722" priority="2487" operator="containsText" text="Observation">
      <formula>NOT(ISERROR(SEARCH("Observation",U7)))</formula>
    </cfRule>
    <cfRule type="containsText" dxfId="1721" priority="2488" operator="containsText" text="Finding">
      <formula>NOT(ISERROR(SEARCH("Finding",U7)))</formula>
    </cfRule>
  </conditionalFormatting>
  <conditionalFormatting sqref="U7">
    <cfRule type="containsText" dxfId="1720" priority="2481" operator="containsText" text="Summary">
      <formula>NOT(ISERROR(SEARCH("Summary",U7)))</formula>
    </cfRule>
    <cfRule type="containsText" dxfId="1719" priority="2483" operator="containsText" text="In Guide">
      <formula>NOT(ISERROR(SEARCH("In Guide",U7)))</formula>
    </cfRule>
  </conditionalFormatting>
  <conditionalFormatting sqref="W7">
    <cfRule type="containsText" dxfId="1718" priority="2476" operator="containsText" text="Check File/Observation">
      <formula>NOT(ISERROR(SEARCH("Check File/Observation",W7)))</formula>
    </cfRule>
    <cfRule type="containsText" dxfId="1717" priority="2477" operator="containsText" text="Check File/Finding">
      <formula>NOT(ISERROR(SEARCH("Check File/Finding",W7)))</formula>
    </cfRule>
    <cfRule type="containsText" dxfId="1716" priority="2478" operator="containsText" text="Check File">
      <formula>NOT(ISERROR(SEARCH("Check File",W7)))</formula>
    </cfRule>
    <cfRule type="containsText" dxfId="1715" priority="2479" operator="containsText" text="Observation">
      <formula>NOT(ISERROR(SEARCH("Observation",W7)))</formula>
    </cfRule>
    <cfRule type="containsText" dxfId="1714" priority="2480" operator="containsText" text="Finding">
      <formula>NOT(ISERROR(SEARCH("Finding",W7)))</formula>
    </cfRule>
  </conditionalFormatting>
  <conditionalFormatting sqref="W7">
    <cfRule type="containsText" dxfId="1713" priority="2473" operator="containsText" text="Summary">
      <formula>NOT(ISERROR(SEARCH("Summary",W7)))</formula>
    </cfRule>
    <cfRule type="containsText" dxfId="1712" priority="2475" operator="containsText" text="In Guide">
      <formula>NOT(ISERROR(SEARCH("In Guide",W7)))</formula>
    </cfRule>
  </conditionalFormatting>
  <conditionalFormatting sqref="W7">
    <cfRule type="containsText" dxfId="1711" priority="2470" operator="containsText" text="Summary">
      <formula>NOT(ISERROR(SEARCH("Summary",W7)))</formula>
    </cfRule>
    <cfRule type="containsText" dxfId="1710" priority="2472" operator="containsText" text="In Guide">
      <formula>NOT(ISERROR(SEARCH("In Guide",W7)))</formula>
    </cfRule>
  </conditionalFormatting>
  <conditionalFormatting sqref="Y7">
    <cfRule type="containsText" dxfId="1709" priority="2451" operator="containsText" text="Summary">
      <formula>NOT(ISERROR(SEARCH("Summary",Y7)))</formula>
    </cfRule>
    <cfRule type="containsText" dxfId="1708" priority="2453" operator="containsText" text="In Guide">
      <formula>NOT(ISERROR(SEARCH("In Guide",Y7)))</formula>
    </cfRule>
  </conditionalFormatting>
  <conditionalFormatting sqref="Y7">
    <cfRule type="containsText" dxfId="1707" priority="2454" operator="containsText" text="Check File/Observation">
      <formula>NOT(ISERROR(SEARCH("Check File/Observation",Y7)))</formula>
    </cfRule>
    <cfRule type="containsText" dxfId="1706" priority="2455" operator="containsText" text="Check File/Finding">
      <formula>NOT(ISERROR(SEARCH("Check File/Finding",Y7)))</formula>
    </cfRule>
    <cfRule type="containsText" dxfId="1705" priority="2456" operator="containsText" text="Check File">
      <formula>NOT(ISERROR(SEARCH("Check File",Y7)))</formula>
    </cfRule>
    <cfRule type="containsText" dxfId="1704" priority="2457" operator="containsText" text="Observation">
      <formula>NOT(ISERROR(SEARCH("Observation",Y7)))</formula>
    </cfRule>
    <cfRule type="containsText" dxfId="1703" priority="2458" operator="containsText" text="Finding">
      <formula>NOT(ISERROR(SEARCH("Finding",Y7)))</formula>
    </cfRule>
  </conditionalFormatting>
  <conditionalFormatting sqref="Y7">
    <cfRule type="containsText" dxfId="1702" priority="2448" operator="containsText" text="Summary">
      <formula>NOT(ISERROR(SEARCH("Summary",Y7)))</formula>
    </cfRule>
    <cfRule type="containsText" dxfId="1701" priority="2450" operator="containsText" text="In Guide">
      <formula>NOT(ISERROR(SEARCH("In Guide",Y7)))</formula>
    </cfRule>
  </conditionalFormatting>
  <conditionalFormatting sqref="AJ7">
    <cfRule type="containsText" dxfId="1700" priority="2443" operator="containsText" text="Check File/Observation">
      <formula>NOT(ISERROR(SEARCH("Check File/Observation",AJ7)))</formula>
    </cfRule>
    <cfRule type="containsText" dxfId="1699" priority="2444" operator="containsText" text="Check File/Finding">
      <formula>NOT(ISERROR(SEARCH("Check File/Finding",AJ7)))</formula>
    </cfRule>
    <cfRule type="containsText" dxfId="1698" priority="2445" operator="containsText" text="Check File">
      <formula>NOT(ISERROR(SEARCH("Check File",AJ7)))</formula>
    </cfRule>
    <cfRule type="containsText" dxfId="1697" priority="2446" operator="containsText" text="Observation">
      <formula>NOT(ISERROR(SEARCH("Observation",AJ7)))</formula>
    </cfRule>
    <cfRule type="containsText" dxfId="1696" priority="2447" operator="containsText" text="Finding">
      <formula>NOT(ISERROR(SEARCH("Finding",AJ7)))</formula>
    </cfRule>
  </conditionalFormatting>
  <conditionalFormatting sqref="AJ7">
    <cfRule type="containsText" dxfId="1695" priority="2440" operator="containsText" text="Summary">
      <formula>NOT(ISERROR(SEARCH("Summary",AJ7)))</formula>
    </cfRule>
    <cfRule type="containsText" dxfId="1694" priority="2442" operator="containsText" text="In Guide">
      <formula>NOT(ISERROR(SEARCH("In Guide",AJ7)))</formula>
    </cfRule>
  </conditionalFormatting>
  <conditionalFormatting sqref="U8:W8">
    <cfRule type="containsText" dxfId="1693" priority="2434" operator="containsText" text="Check File/Observation">
      <formula>NOT(ISERROR(SEARCH("Check File/Observation",U8)))</formula>
    </cfRule>
    <cfRule type="containsText" dxfId="1692" priority="2435" operator="containsText" text="Check File/Finding">
      <formula>NOT(ISERROR(SEARCH("Check File/Finding",U8)))</formula>
    </cfRule>
    <cfRule type="containsText" dxfId="1691" priority="2436" operator="containsText" text="Check File">
      <formula>NOT(ISERROR(SEARCH("Check File",U8)))</formula>
    </cfRule>
    <cfRule type="containsText" dxfId="1690" priority="2437" operator="containsText" text="Observation">
      <formula>NOT(ISERROR(SEARCH("Observation",U8)))</formula>
    </cfRule>
    <cfRule type="containsText" dxfId="1689" priority="2438" operator="containsText" text="Finding">
      <formula>NOT(ISERROR(SEARCH("Finding",U8)))</formula>
    </cfRule>
  </conditionalFormatting>
  <conditionalFormatting sqref="U8:W8">
    <cfRule type="containsText" dxfId="1688" priority="2430" operator="containsText" text="Summary">
      <formula>NOT(ISERROR(SEARCH("Summary",U8)))</formula>
    </cfRule>
    <cfRule type="containsText" dxfId="1687" priority="2432" operator="containsText" text="In Guide">
      <formula>NOT(ISERROR(SEARCH("In Guide",U8)))</formula>
    </cfRule>
  </conditionalFormatting>
  <conditionalFormatting sqref="B8">
    <cfRule type="duplicateValues" dxfId="1686" priority="2439"/>
  </conditionalFormatting>
  <conditionalFormatting sqref="K8">
    <cfRule type="containsText" dxfId="1685" priority="2425" operator="containsText" text="Check File/Observation">
      <formula>NOT(ISERROR(SEARCH("Check File/Observation",K8)))</formula>
    </cfRule>
    <cfRule type="containsText" dxfId="1684" priority="2426" operator="containsText" text="Check File/Finding">
      <formula>NOT(ISERROR(SEARCH("Check File/Finding",K8)))</formula>
    </cfRule>
    <cfRule type="containsText" dxfId="1683" priority="2427" operator="containsText" text="Check File">
      <formula>NOT(ISERROR(SEARCH("Check File",K8)))</formula>
    </cfRule>
    <cfRule type="containsText" dxfId="1682" priority="2428" operator="containsText" text="Observation">
      <formula>NOT(ISERROR(SEARCH("Observation",K8)))</formula>
    </cfRule>
    <cfRule type="containsText" dxfId="1681" priority="2429" operator="containsText" text="Finding">
      <formula>NOT(ISERROR(SEARCH("Finding",K8)))</formula>
    </cfRule>
  </conditionalFormatting>
  <conditionalFormatting sqref="K8">
    <cfRule type="containsText" dxfId="1680" priority="2422" operator="containsText" text="Summary">
      <formula>NOT(ISERROR(SEARCH("Summary",K8)))</formula>
    </cfRule>
    <cfRule type="containsText" dxfId="1679" priority="2424" operator="containsText" text="In Guide">
      <formula>NOT(ISERROR(SEARCH("In Guide",K8)))</formula>
    </cfRule>
  </conditionalFormatting>
  <conditionalFormatting sqref="V8">
    <cfRule type="containsText" dxfId="1678" priority="2417" operator="containsText" text="Check File/Observation">
      <formula>NOT(ISERROR(SEARCH("Check File/Observation",V8)))</formula>
    </cfRule>
    <cfRule type="containsText" dxfId="1677" priority="2418" operator="containsText" text="Check File/Finding">
      <formula>NOT(ISERROR(SEARCH("Check File/Finding",V8)))</formula>
    </cfRule>
    <cfRule type="containsText" dxfId="1676" priority="2419" operator="containsText" text="Check File">
      <formula>NOT(ISERROR(SEARCH("Check File",V8)))</formula>
    </cfRule>
    <cfRule type="containsText" dxfId="1675" priority="2420" operator="containsText" text="Observation">
      <formula>NOT(ISERROR(SEARCH("Observation",V8)))</formula>
    </cfRule>
    <cfRule type="containsText" dxfId="1674" priority="2421" operator="containsText" text="Finding">
      <formula>NOT(ISERROR(SEARCH("Finding",V8)))</formula>
    </cfRule>
  </conditionalFormatting>
  <conditionalFormatting sqref="V8">
    <cfRule type="containsText" dxfId="1673" priority="2414" operator="containsText" text="Summary">
      <formula>NOT(ISERROR(SEARCH("Summary",V8)))</formula>
    </cfRule>
    <cfRule type="containsText" dxfId="1672" priority="2416" operator="containsText" text="In Guide">
      <formula>NOT(ISERROR(SEARCH("In Guide",V8)))</formula>
    </cfRule>
  </conditionalFormatting>
  <conditionalFormatting sqref="U8">
    <cfRule type="containsText" dxfId="1671" priority="2353" operator="containsText" text="Check File/Observation">
      <formula>NOT(ISERROR(SEARCH("Check File/Observation",U8)))</formula>
    </cfRule>
    <cfRule type="containsText" dxfId="1670" priority="2354" operator="containsText" text="Check File/Finding">
      <formula>NOT(ISERROR(SEARCH("Check File/Finding",U8)))</formula>
    </cfRule>
    <cfRule type="containsText" dxfId="1669" priority="2355" operator="containsText" text="Check File">
      <formula>NOT(ISERROR(SEARCH("Check File",U8)))</formula>
    </cfRule>
    <cfRule type="containsText" dxfId="1668" priority="2356" operator="containsText" text="Observation">
      <formula>NOT(ISERROR(SEARCH("Observation",U8)))</formula>
    </cfRule>
    <cfRule type="containsText" dxfId="1667" priority="2357" operator="containsText" text="Finding">
      <formula>NOT(ISERROR(SEARCH("Finding",U8)))</formula>
    </cfRule>
  </conditionalFormatting>
  <conditionalFormatting sqref="U8">
    <cfRule type="containsText" dxfId="1666" priority="2350" operator="containsText" text="Summary">
      <formula>NOT(ISERROR(SEARCH("Summary",U8)))</formula>
    </cfRule>
    <cfRule type="containsText" dxfId="1665" priority="2352" operator="containsText" text="In Guide">
      <formula>NOT(ISERROR(SEARCH("In Guide",U8)))</formula>
    </cfRule>
  </conditionalFormatting>
  <conditionalFormatting sqref="Y8">
    <cfRule type="containsText" dxfId="1664" priority="2331" operator="containsText" text="Summary">
      <formula>NOT(ISERROR(SEARCH("Summary",Y8)))</formula>
    </cfRule>
    <cfRule type="containsText" dxfId="1663" priority="2333" operator="containsText" text="In Guide">
      <formula>NOT(ISERROR(SEARCH("In Guide",Y8)))</formula>
    </cfRule>
  </conditionalFormatting>
  <conditionalFormatting sqref="Y8">
    <cfRule type="containsText" dxfId="1662" priority="2334" operator="containsText" text="Check File/Observation">
      <formula>NOT(ISERROR(SEARCH("Check File/Observation",Y8)))</formula>
    </cfRule>
    <cfRule type="containsText" dxfId="1661" priority="2335" operator="containsText" text="Check File/Finding">
      <formula>NOT(ISERROR(SEARCH("Check File/Finding",Y8)))</formula>
    </cfRule>
    <cfRule type="containsText" dxfId="1660" priority="2336" operator="containsText" text="Check File">
      <formula>NOT(ISERROR(SEARCH("Check File",Y8)))</formula>
    </cfRule>
    <cfRule type="containsText" dxfId="1659" priority="2337" operator="containsText" text="Observation">
      <formula>NOT(ISERROR(SEARCH("Observation",Y8)))</formula>
    </cfRule>
    <cfRule type="containsText" dxfId="1658" priority="2338" operator="containsText" text="Finding">
      <formula>NOT(ISERROR(SEARCH("Finding",Y8)))</formula>
    </cfRule>
  </conditionalFormatting>
  <conditionalFormatting sqref="Y8">
    <cfRule type="containsText" dxfId="1657" priority="2328" operator="containsText" text="Summary">
      <formula>NOT(ISERROR(SEARCH("Summary",Y8)))</formula>
    </cfRule>
    <cfRule type="containsText" dxfId="1656" priority="2330" operator="containsText" text="In Guide">
      <formula>NOT(ISERROR(SEARCH("In Guide",Y8)))</formula>
    </cfRule>
  </conditionalFormatting>
  <conditionalFormatting sqref="Z8">
    <cfRule type="containsText" dxfId="1655" priority="2323" operator="containsText" text="Check File/Observation">
      <formula>NOT(ISERROR(SEARCH("Check File/Observation",Z8)))</formula>
    </cfRule>
    <cfRule type="containsText" dxfId="1654" priority="2324" operator="containsText" text="Check File/Finding">
      <formula>NOT(ISERROR(SEARCH("Check File/Finding",Z8)))</formula>
    </cfRule>
    <cfRule type="containsText" dxfId="1653" priority="2325" operator="containsText" text="Check File">
      <formula>NOT(ISERROR(SEARCH("Check File",Z8)))</formula>
    </cfRule>
    <cfRule type="containsText" dxfId="1652" priority="2326" operator="containsText" text="Observation">
      <formula>NOT(ISERROR(SEARCH("Observation",Z8)))</formula>
    </cfRule>
    <cfRule type="containsText" dxfId="1651" priority="2327" operator="containsText" text="Finding">
      <formula>NOT(ISERROR(SEARCH("Finding",Z8)))</formula>
    </cfRule>
  </conditionalFormatting>
  <conditionalFormatting sqref="Z8">
    <cfRule type="containsText" dxfId="1650" priority="2320" operator="containsText" text="Summary">
      <formula>NOT(ISERROR(SEARCH("Summary",Z8)))</formula>
    </cfRule>
    <cfRule type="containsText" dxfId="1649" priority="2322" operator="containsText" text="In Guide">
      <formula>NOT(ISERROR(SEARCH("In Guide",Z8)))</formula>
    </cfRule>
  </conditionalFormatting>
  <conditionalFormatting sqref="Z8">
    <cfRule type="containsText" dxfId="1648" priority="2317" operator="containsText" text="Summary">
      <formula>NOT(ISERROR(SEARCH("Summary",Z8)))</formula>
    </cfRule>
    <cfRule type="containsText" dxfId="1647" priority="2319" operator="containsText" text="In Guide">
      <formula>NOT(ISERROR(SEARCH("In Guide",Z8)))</formula>
    </cfRule>
  </conditionalFormatting>
  <conditionalFormatting sqref="AK8">
    <cfRule type="containsText" dxfId="1646" priority="2304" operator="containsText" text="Check File/Observation">
      <formula>NOT(ISERROR(SEARCH("Check File/Observation",AK8)))</formula>
    </cfRule>
    <cfRule type="containsText" dxfId="1645" priority="2305" operator="containsText" text="Check File/Finding">
      <formula>NOT(ISERROR(SEARCH("Check File/Finding",AK8)))</formula>
    </cfRule>
    <cfRule type="containsText" dxfId="1644" priority="2306" operator="containsText" text="Check File">
      <formula>NOT(ISERROR(SEARCH("Check File",AK8)))</formula>
    </cfRule>
    <cfRule type="containsText" dxfId="1643" priority="2307" operator="containsText" text="Observation">
      <formula>NOT(ISERROR(SEARCH("Observation",AK8)))</formula>
    </cfRule>
    <cfRule type="containsText" dxfId="1642" priority="2308" operator="containsText" text="Finding">
      <formula>NOT(ISERROR(SEARCH("Finding",AK8)))</formula>
    </cfRule>
  </conditionalFormatting>
  <conditionalFormatting sqref="AK8">
    <cfRule type="containsText" dxfId="1641" priority="2301" operator="containsText" text="Summary">
      <formula>NOT(ISERROR(SEARCH("Summary",AK8)))</formula>
    </cfRule>
    <cfRule type="containsText" dxfId="1640" priority="2303" operator="containsText" text="In Guide">
      <formula>NOT(ISERROR(SEARCH("In Guide",AK8)))</formula>
    </cfRule>
  </conditionalFormatting>
  <conditionalFormatting sqref="U8">
    <cfRule type="containsText" dxfId="1639" priority="2296" operator="containsText" text="Check File/Observation">
      <formula>NOT(ISERROR(SEARCH("Check File/Observation",U8)))</formula>
    </cfRule>
    <cfRule type="containsText" dxfId="1638" priority="2297" operator="containsText" text="Check File/Finding">
      <formula>NOT(ISERROR(SEARCH("Check File/Finding",U8)))</formula>
    </cfRule>
    <cfRule type="containsText" dxfId="1637" priority="2298" operator="containsText" text="Check File">
      <formula>NOT(ISERROR(SEARCH("Check File",U8)))</formula>
    </cfRule>
    <cfRule type="containsText" dxfId="1636" priority="2299" operator="containsText" text="Observation">
      <formula>NOT(ISERROR(SEARCH("Observation",U8)))</formula>
    </cfRule>
    <cfRule type="containsText" dxfId="1635" priority="2300" operator="containsText" text="Finding">
      <formula>NOT(ISERROR(SEARCH("Finding",U8)))</formula>
    </cfRule>
  </conditionalFormatting>
  <conditionalFormatting sqref="U8">
    <cfRule type="containsText" dxfId="1634" priority="2293" operator="containsText" text="Summary">
      <formula>NOT(ISERROR(SEARCH("Summary",U8)))</formula>
    </cfRule>
    <cfRule type="containsText" dxfId="1633" priority="2295" operator="containsText" text="In Guide">
      <formula>NOT(ISERROR(SEARCH("In Guide",U8)))</formula>
    </cfRule>
  </conditionalFormatting>
  <conditionalFormatting sqref="W8">
    <cfRule type="containsText" dxfId="1632" priority="2288" operator="containsText" text="Check File/Observation">
      <formula>NOT(ISERROR(SEARCH("Check File/Observation",W8)))</formula>
    </cfRule>
    <cfRule type="containsText" dxfId="1631" priority="2289" operator="containsText" text="Check File/Finding">
      <formula>NOT(ISERROR(SEARCH("Check File/Finding",W8)))</formula>
    </cfRule>
    <cfRule type="containsText" dxfId="1630" priority="2290" operator="containsText" text="Check File">
      <formula>NOT(ISERROR(SEARCH("Check File",W8)))</formula>
    </cfRule>
    <cfRule type="containsText" dxfId="1629" priority="2291" operator="containsText" text="Observation">
      <formula>NOT(ISERROR(SEARCH("Observation",W8)))</formula>
    </cfRule>
    <cfRule type="containsText" dxfId="1628" priority="2292" operator="containsText" text="Finding">
      <formula>NOT(ISERROR(SEARCH("Finding",W8)))</formula>
    </cfRule>
  </conditionalFormatting>
  <conditionalFormatting sqref="W8">
    <cfRule type="containsText" dxfId="1627" priority="2285" operator="containsText" text="Summary">
      <formula>NOT(ISERROR(SEARCH("Summary",W8)))</formula>
    </cfRule>
    <cfRule type="containsText" dxfId="1626" priority="2287" operator="containsText" text="In Guide">
      <formula>NOT(ISERROR(SEARCH("In Guide",W8)))</formula>
    </cfRule>
  </conditionalFormatting>
  <conditionalFormatting sqref="W8">
    <cfRule type="containsText" dxfId="1625" priority="2282" operator="containsText" text="Summary">
      <formula>NOT(ISERROR(SEARCH("Summary",W8)))</formula>
    </cfRule>
    <cfRule type="containsText" dxfId="1624" priority="2284" operator="containsText" text="In Guide">
      <formula>NOT(ISERROR(SEARCH("In Guide",W8)))</formula>
    </cfRule>
  </conditionalFormatting>
  <conditionalFormatting sqref="Y8">
    <cfRule type="containsText" dxfId="1623" priority="2263" operator="containsText" text="Summary">
      <formula>NOT(ISERROR(SEARCH("Summary",Y8)))</formula>
    </cfRule>
    <cfRule type="containsText" dxfId="1622" priority="2265" operator="containsText" text="In Guide">
      <formula>NOT(ISERROR(SEARCH("In Guide",Y8)))</formula>
    </cfRule>
  </conditionalFormatting>
  <conditionalFormatting sqref="Y8">
    <cfRule type="containsText" dxfId="1621" priority="2266" operator="containsText" text="Check File/Observation">
      <formula>NOT(ISERROR(SEARCH("Check File/Observation",Y8)))</formula>
    </cfRule>
    <cfRule type="containsText" dxfId="1620" priority="2267" operator="containsText" text="Check File/Finding">
      <formula>NOT(ISERROR(SEARCH("Check File/Finding",Y8)))</formula>
    </cfRule>
    <cfRule type="containsText" dxfId="1619" priority="2268" operator="containsText" text="Check File">
      <formula>NOT(ISERROR(SEARCH("Check File",Y8)))</formula>
    </cfRule>
    <cfRule type="containsText" dxfId="1618" priority="2269" operator="containsText" text="Observation">
      <formula>NOT(ISERROR(SEARCH("Observation",Y8)))</formula>
    </cfRule>
    <cfRule type="containsText" dxfId="1617" priority="2270" operator="containsText" text="Finding">
      <formula>NOT(ISERROR(SEARCH("Finding",Y8)))</formula>
    </cfRule>
  </conditionalFormatting>
  <conditionalFormatting sqref="Y8">
    <cfRule type="containsText" dxfId="1616" priority="2260" operator="containsText" text="Summary">
      <formula>NOT(ISERROR(SEARCH("Summary",Y8)))</formula>
    </cfRule>
    <cfRule type="containsText" dxfId="1615" priority="2262" operator="containsText" text="In Guide">
      <formula>NOT(ISERROR(SEARCH("In Guide",Y8)))</formula>
    </cfRule>
  </conditionalFormatting>
  <conditionalFormatting sqref="AJ8">
    <cfRule type="containsText" dxfId="1614" priority="2255" operator="containsText" text="Check File/Observation">
      <formula>NOT(ISERROR(SEARCH("Check File/Observation",AJ8)))</formula>
    </cfRule>
    <cfRule type="containsText" dxfId="1613" priority="2256" operator="containsText" text="Check File/Finding">
      <formula>NOT(ISERROR(SEARCH("Check File/Finding",AJ8)))</formula>
    </cfRule>
    <cfRule type="containsText" dxfId="1612" priority="2257" operator="containsText" text="Check File">
      <formula>NOT(ISERROR(SEARCH("Check File",AJ8)))</formula>
    </cfRule>
    <cfRule type="containsText" dxfId="1611" priority="2258" operator="containsText" text="Observation">
      <formula>NOT(ISERROR(SEARCH("Observation",AJ8)))</formula>
    </cfRule>
    <cfRule type="containsText" dxfId="1610" priority="2259" operator="containsText" text="Finding">
      <formula>NOT(ISERROR(SEARCH("Finding",AJ8)))</formula>
    </cfRule>
  </conditionalFormatting>
  <conditionalFormatting sqref="AJ8">
    <cfRule type="containsText" dxfId="1609" priority="2252" operator="containsText" text="Summary">
      <formula>NOT(ISERROR(SEARCH("Summary",AJ8)))</formula>
    </cfRule>
    <cfRule type="containsText" dxfId="1608" priority="2254" operator="containsText" text="In Guide">
      <formula>NOT(ISERROR(SEARCH("In Guide",AJ8)))</formula>
    </cfRule>
  </conditionalFormatting>
  <conditionalFormatting sqref="AJ8">
    <cfRule type="containsText" dxfId="1607" priority="2247" operator="containsText" text="Check File/Observation">
      <formula>NOT(ISERROR(SEARCH("Check File/Observation",AJ8)))</formula>
    </cfRule>
    <cfRule type="containsText" dxfId="1606" priority="2248" operator="containsText" text="Check File/Finding">
      <formula>NOT(ISERROR(SEARCH("Check File/Finding",AJ8)))</formula>
    </cfRule>
    <cfRule type="containsText" dxfId="1605" priority="2249" operator="containsText" text="Check File">
      <formula>NOT(ISERROR(SEARCH("Check File",AJ8)))</formula>
    </cfRule>
    <cfRule type="containsText" dxfId="1604" priority="2250" operator="containsText" text="Observation">
      <formula>NOT(ISERROR(SEARCH("Observation",AJ8)))</formula>
    </cfRule>
    <cfRule type="containsText" dxfId="1603" priority="2251" operator="containsText" text="Finding">
      <formula>NOT(ISERROR(SEARCH("Finding",AJ8)))</formula>
    </cfRule>
  </conditionalFormatting>
  <conditionalFormatting sqref="AJ8">
    <cfRule type="containsText" dxfId="1602" priority="2244" operator="containsText" text="Summary">
      <formula>NOT(ISERROR(SEARCH("Summary",AJ8)))</formula>
    </cfRule>
    <cfRule type="containsText" dxfId="1601" priority="2246" operator="containsText" text="In Guide">
      <formula>NOT(ISERROR(SEARCH("In Guide",AJ8)))</formula>
    </cfRule>
  </conditionalFormatting>
  <conditionalFormatting sqref="U9:W9">
    <cfRule type="containsText" dxfId="1600" priority="2238" operator="containsText" text="Check File/Observation">
      <formula>NOT(ISERROR(SEARCH("Check File/Observation",U9)))</formula>
    </cfRule>
    <cfRule type="containsText" dxfId="1599" priority="2239" operator="containsText" text="Check File/Finding">
      <formula>NOT(ISERROR(SEARCH("Check File/Finding",U9)))</formula>
    </cfRule>
    <cfRule type="containsText" dxfId="1598" priority="2240" operator="containsText" text="Check File">
      <formula>NOT(ISERROR(SEARCH("Check File",U9)))</formula>
    </cfRule>
    <cfRule type="containsText" dxfId="1597" priority="2241" operator="containsText" text="Observation">
      <formula>NOT(ISERROR(SEARCH("Observation",U9)))</formula>
    </cfRule>
    <cfRule type="containsText" dxfId="1596" priority="2242" operator="containsText" text="Finding">
      <formula>NOT(ISERROR(SEARCH("Finding",U9)))</formula>
    </cfRule>
  </conditionalFormatting>
  <conditionalFormatting sqref="U9:W9">
    <cfRule type="containsText" dxfId="1595" priority="2234" operator="containsText" text="Summary">
      <formula>NOT(ISERROR(SEARCH("Summary",U9)))</formula>
    </cfRule>
    <cfRule type="containsText" dxfId="1594" priority="2236" operator="containsText" text="In Guide">
      <formula>NOT(ISERROR(SEARCH("In Guide",U9)))</formula>
    </cfRule>
  </conditionalFormatting>
  <conditionalFormatting sqref="B9">
    <cfRule type="duplicateValues" dxfId="1593" priority="2243"/>
  </conditionalFormatting>
  <conditionalFormatting sqref="K9">
    <cfRule type="containsText" dxfId="1592" priority="2229" operator="containsText" text="Check File/Observation">
      <formula>NOT(ISERROR(SEARCH("Check File/Observation",K9)))</formula>
    </cfRule>
    <cfRule type="containsText" dxfId="1591" priority="2230" operator="containsText" text="Check File/Finding">
      <formula>NOT(ISERROR(SEARCH("Check File/Finding",K9)))</formula>
    </cfRule>
    <cfRule type="containsText" dxfId="1590" priority="2231" operator="containsText" text="Check File">
      <formula>NOT(ISERROR(SEARCH("Check File",K9)))</formula>
    </cfRule>
    <cfRule type="containsText" dxfId="1589" priority="2232" operator="containsText" text="Observation">
      <formula>NOT(ISERROR(SEARCH("Observation",K9)))</formula>
    </cfRule>
    <cfRule type="containsText" dxfId="1588" priority="2233" operator="containsText" text="Finding">
      <formula>NOT(ISERROR(SEARCH("Finding",K9)))</formula>
    </cfRule>
  </conditionalFormatting>
  <conditionalFormatting sqref="K9">
    <cfRule type="containsText" dxfId="1587" priority="2226" operator="containsText" text="Summary">
      <formula>NOT(ISERROR(SEARCH("Summary",K9)))</formula>
    </cfRule>
    <cfRule type="containsText" dxfId="1586" priority="2228" operator="containsText" text="In Guide">
      <formula>NOT(ISERROR(SEARCH("In Guide",K9)))</formula>
    </cfRule>
  </conditionalFormatting>
  <conditionalFormatting sqref="V9">
    <cfRule type="containsText" dxfId="1585" priority="2221" operator="containsText" text="Check File/Observation">
      <formula>NOT(ISERROR(SEARCH("Check File/Observation",V9)))</formula>
    </cfRule>
    <cfRule type="containsText" dxfId="1584" priority="2222" operator="containsText" text="Check File/Finding">
      <formula>NOT(ISERROR(SEARCH("Check File/Finding",V9)))</formula>
    </cfRule>
    <cfRule type="containsText" dxfId="1583" priority="2223" operator="containsText" text="Check File">
      <formula>NOT(ISERROR(SEARCH("Check File",V9)))</formula>
    </cfRule>
    <cfRule type="containsText" dxfId="1582" priority="2224" operator="containsText" text="Observation">
      <formula>NOT(ISERROR(SEARCH("Observation",V9)))</formula>
    </cfRule>
    <cfRule type="containsText" dxfId="1581" priority="2225" operator="containsText" text="Finding">
      <formula>NOT(ISERROR(SEARCH("Finding",V9)))</formula>
    </cfRule>
  </conditionalFormatting>
  <conditionalFormatting sqref="V9">
    <cfRule type="containsText" dxfId="1580" priority="2218" operator="containsText" text="Summary">
      <formula>NOT(ISERROR(SEARCH("Summary",V9)))</formula>
    </cfRule>
    <cfRule type="containsText" dxfId="1579" priority="2220" operator="containsText" text="In Guide">
      <formula>NOT(ISERROR(SEARCH("In Guide",V9)))</formula>
    </cfRule>
  </conditionalFormatting>
  <conditionalFormatting sqref="U9">
    <cfRule type="containsText" dxfId="1578" priority="2157" operator="containsText" text="Check File/Observation">
      <formula>NOT(ISERROR(SEARCH("Check File/Observation",U9)))</formula>
    </cfRule>
    <cfRule type="containsText" dxfId="1577" priority="2158" operator="containsText" text="Check File/Finding">
      <formula>NOT(ISERROR(SEARCH("Check File/Finding",U9)))</formula>
    </cfRule>
    <cfRule type="containsText" dxfId="1576" priority="2159" operator="containsText" text="Check File">
      <formula>NOT(ISERROR(SEARCH("Check File",U9)))</formula>
    </cfRule>
    <cfRule type="containsText" dxfId="1575" priority="2160" operator="containsText" text="Observation">
      <formula>NOT(ISERROR(SEARCH("Observation",U9)))</formula>
    </cfRule>
    <cfRule type="containsText" dxfId="1574" priority="2161" operator="containsText" text="Finding">
      <formula>NOT(ISERROR(SEARCH("Finding",U9)))</formula>
    </cfRule>
  </conditionalFormatting>
  <conditionalFormatting sqref="U9">
    <cfRule type="containsText" dxfId="1573" priority="2154" operator="containsText" text="Summary">
      <formula>NOT(ISERROR(SEARCH("Summary",U9)))</formula>
    </cfRule>
    <cfRule type="containsText" dxfId="1572" priority="2156" operator="containsText" text="In Guide">
      <formula>NOT(ISERROR(SEARCH("In Guide",U9)))</formula>
    </cfRule>
  </conditionalFormatting>
  <conditionalFormatting sqref="Y9">
    <cfRule type="containsText" dxfId="1571" priority="2135" operator="containsText" text="Summary">
      <formula>NOT(ISERROR(SEARCH("Summary",Y9)))</formula>
    </cfRule>
    <cfRule type="containsText" dxfId="1570" priority="2137" operator="containsText" text="In Guide">
      <formula>NOT(ISERROR(SEARCH("In Guide",Y9)))</formula>
    </cfRule>
  </conditionalFormatting>
  <conditionalFormatting sqref="Y9">
    <cfRule type="containsText" dxfId="1569" priority="2138" operator="containsText" text="Check File/Observation">
      <formula>NOT(ISERROR(SEARCH("Check File/Observation",Y9)))</formula>
    </cfRule>
    <cfRule type="containsText" dxfId="1568" priority="2139" operator="containsText" text="Check File/Finding">
      <formula>NOT(ISERROR(SEARCH("Check File/Finding",Y9)))</formula>
    </cfRule>
    <cfRule type="containsText" dxfId="1567" priority="2140" operator="containsText" text="Check File">
      <formula>NOT(ISERROR(SEARCH("Check File",Y9)))</formula>
    </cfRule>
    <cfRule type="containsText" dxfId="1566" priority="2141" operator="containsText" text="Observation">
      <formula>NOT(ISERROR(SEARCH("Observation",Y9)))</formula>
    </cfRule>
    <cfRule type="containsText" dxfId="1565" priority="2142" operator="containsText" text="Finding">
      <formula>NOT(ISERROR(SEARCH("Finding",Y9)))</formula>
    </cfRule>
  </conditionalFormatting>
  <conditionalFormatting sqref="Y9">
    <cfRule type="containsText" dxfId="1564" priority="2132" operator="containsText" text="Summary">
      <formula>NOT(ISERROR(SEARCH("Summary",Y9)))</formula>
    </cfRule>
    <cfRule type="containsText" dxfId="1563" priority="2134" operator="containsText" text="In Guide">
      <formula>NOT(ISERROR(SEARCH("In Guide",Y9)))</formula>
    </cfRule>
  </conditionalFormatting>
  <conditionalFormatting sqref="Z9">
    <cfRule type="containsText" dxfId="1562" priority="2127" operator="containsText" text="Check File/Observation">
      <formula>NOT(ISERROR(SEARCH("Check File/Observation",Z9)))</formula>
    </cfRule>
    <cfRule type="containsText" dxfId="1561" priority="2128" operator="containsText" text="Check File/Finding">
      <formula>NOT(ISERROR(SEARCH("Check File/Finding",Z9)))</formula>
    </cfRule>
    <cfRule type="containsText" dxfId="1560" priority="2129" operator="containsText" text="Check File">
      <formula>NOT(ISERROR(SEARCH("Check File",Z9)))</formula>
    </cfRule>
    <cfRule type="containsText" dxfId="1559" priority="2130" operator="containsText" text="Observation">
      <formula>NOT(ISERROR(SEARCH("Observation",Z9)))</formula>
    </cfRule>
    <cfRule type="containsText" dxfId="1558" priority="2131" operator="containsText" text="Finding">
      <formula>NOT(ISERROR(SEARCH("Finding",Z9)))</formula>
    </cfRule>
  </conditionalFormatting>
  <conditionalFormatting sqref="Z9">
    <cfRule type="containsText" dxfId="1557" priority="2124" operator="containsText" text="Summary">
      <formula>NOT(ISERROR(SEARCH("Summary",Z9)))</formula>
    </cfRule>
    <cfRule type="containsText" dxfId="1556" priority="2126" operator="containsText" text="In Guide">
      <formula>NOT(ISERROR(SEARCH("In Guide",Z9)))</formula>
    </cfRule>
  </conditionalFormatting>
  <conditionalFormatting sqref="Z9">
    <cfRule type="containsText" dxfId="1555" priority="2121" operator="containsText" text="Summary">
      <formula>NOT(ISERROR(SEARCH("Summary",Z9)))</formula>
    </cfRule>
    <cfRule type="containsText" dxfId="1554" priority="2123" operator="containsText" text="In Guide">
      <formula>NOT(ISERROR(SEARCH("In Guide",Z9)))</formula>
    </cfRule>
  </conditionalFormatting>
  <conditionalFormatting sqref="AH9:AI9">
    <cfRule type="containsText" dxfId="1553" priority="2108" operator="containsText" text="Check File/Observation">
      <formula>NOT(ISERROR(SEARCH("Check File/Observation",AH9)))</formula>
    </cfRule>
    <cfRule type="containsText" dxfId="1552" priority="2109" operator="containsText" text="Check File/Finding">
      <formula>NOT(ISERROR(SEARCH("Check File/Finding",AH9)))</formula>
    </cfRule>
    <cfRule type="containsText" dxfId="1551" priority="2110" operator="containsText" text="Check File">
      <formula>NOT(ISERROR(SEARCH("Check File",AH9)))</formula>
    </cfRule>
    <cfRule type="containsText" dxfId="1550" priority="2111" operator="containsText" text="Observation">
      <formula>NOT(ISERROR(SEARCH("Observation",AH9)))</formula>
    </cfRule>
    <cfRule type="containsText" dxfId="1549" priority="2112" operator="containsText" text="Finding">
      <formula>NOT(ISERROR(SEARCH("Finding",AH9)))</formula>
    </cfRule>
  </conditionalFormatting>
  <conditionalFormatting sqref="AH9:AI9">
    <cfRule type="containsText" dxfId="1548" priority="2105" operator="containsText" text="Summary">
      <formula>NOT(ISERROR(SEARCH("Summary",AH9)))</formula>
    </cfRule>
    <cfRule type="containsText" dxfId="1547" priority="2107" operator="containsText" text="In Guide">
      <formula>NOT(ISERROR(SEARCH("In Guide",AH9)))</formula>
    </cfRule>
  </conditionalFormatting>
  <conditionalFormatting sqref="AK9">
    <cfRule type="containsText" dxfId="1546" priority="2100" operator="containsText" text="Check File/Observation">
      <formula>NOT(ISERROR(SEARCH("Check File/Observation",AK9)))</formula>
    </cfRule>
    <cfRule type="containsText" dxfId="1545" priority="2101" operator="containsText" text="Check File/Finding">
      <formula>NOT(ISERROR(SEARCH("Check File/Finding",AK9)))</formula>
    </cfRule>
    <cfRule type="containsText" dxfId="1544" priority="2102" operator="containsText" text="Check File">
      <formula>NOT(ISERROR(SEARCH("Check File",AK9)))</formula>
    </cfRule>
    <cfRule type="containsText" dxfId="1543" priority="2103" operator="containsText" text="Observation">
      <formula>NOT(ISERROR(SEARCH("Observation",AK9)))</formula>
    </cfRule>
    <cfRule type="containsText" dxfId="1542" priority="2104" operator="containsText" text="Finding">
      <formula>NOT(ISERROR(SEARCH("Finding",AK9)))</formula>
    </cfRule>
  </conditionalFormatting>
  <conditionalFormatting sqref="AK9">
    <cfRule type="containsText" dxfId="1541" priority="2097" operator="containsText" text="Summary">
      <formula>NOT(ISERROR(SEARCH("Summary",AK9)))</formula>
    </cfRule>
    <cfRule type="containsText" dxfId="1540" priority="2099" operator="containsText" text="In Guide">
      <formula>NOT(ISERROR(SEARCH("In Guide",AK9)))</formula>
    </cfRule>
  </conditionalFormatting>
  <conditionalFormatting sqref="U9">
    <cfRule type="containsText" dxfId="1539" priority="2092" operator="containsText" text="Check File/Observation">
      <formula>NOT(ISERROR(SEARCH("Check File/Observation",U9)))</formula>
    </cfRule>
    <cfRule type="containsText" dxfId="1538" priority="2093" operator="containsText" text="Check File/Finding">
      <formula>NOT(ISERROR(SEARCH("Check File/Finding",U9)))</formula>
    </cfRule>
    <cfRule type="containsText" dxfId="1537" priority="2094" operator="containsText" text="Check File">
      <formula>NOT(ISERROR(SEARCH("Check File",U9)))</formula>
    </cfRule>
    <cfRule type="containsText" dxfId="1536" priority="2095" operator="containsText" text="Observation">
      <formula>NOT(ISERROR(SEARCH("Observation",U9)))</formula>
    </cfRule>
    <cfRule type="containsText" dxfId="1535" priority="2096" operator="containsText" text="Finding">
      <formula>NOT(ISERROR(SEARCH("Finding",U9)))</formula>
    </cfRule>
  </conditionalFormatting>
  <conditionalFormatting sqref="U9">
    <cfRule type="containsText" dxfId="1534" priority="2089" operator="containsText" text="Summary">
      <formula>NOT(ISERROR(SEARCH("Summary",U9)))</formula>
    </cfRule>
    <cfRule type="containsText" dxfId="1533" priority="2091" operator="containsText" text="In Guide">
      <formula>NOT(ISERROR(SEARCH("In Guide",U9)))</formula>
    </cfRule>
  </conditionalFormatting>
  <conditionalFormatting sqref="W9">
    <cfRule type="containsText" dxfId="1532" priority="2084" operator="containsText" text="Check File/Observation">
      <formula>NOT(ISERROR(SEARCH("Check File/Observation",W9)))</formula>
    </cfRule>
    <cfRule type="containsText" dxfId="1531" priority="2085" operator="containsText" text="Check File/Finding">
      <formula>NOT(ISERROR(SEARCH("Check File/Finding",W9)))</formula>
    </cfRule>
    <cfRule type="containsText" dxfId="1530" priority="2086" operator="containsText" text="Check File">
      <formula>NOT(ISERROR(SEARCH("Check File",W9)))</formula>
    </cfRule>
    <cfRule type="containsText" dxfId="1529" priority="2087" operator="containsText" text="Observation">
      <formula>NOT(ISERROR(SEARCH("Observation",W9)))</formula>
    </cfRule>
    <cfRule type="containsText" dxfId="1528" priority="2088" operator="containsText" text="Finding">
      <formula>NOT(ISERROR(SEARCH("Finding",W9)))</formula>
    </cfRule>
  </conditionalFormatting>
  <conditionalFormatting sqref="W9">
    <cfRule type="containsText" dxfId="1527" priority="2081" operator="containsText" text="Summary">
      <formula>NOT(ISERROR(SEARCH("Summary",W9)))</formula>
    </cfRule>
    <cfRule type="containsText" dxfId="1526" priority="2083" operator="containsText" text="In Guide">
      <formula>NOT(ISERROR(SEARCH("In Guide",W9)))</formula>
    </cfRule>
  </conditionalFormatting>
  <conditionalFormatting sqref="W9">
    <cfRule type="containsText" dxfId="1525" priority="2078" operator="containsText" text="Summary">
      <formula>NOT(ISERROR(SEARCH("Summary",W9)))</formula>
    </cfRule>
    <cfRule type="containsText" dxfId="1524" priority="2080" operator="containsText" text="In Guide">
      <formula>NOT(ISERROR(SEARCH("In Guide",W9)))</formula>
    </cfRule>
  </conditionalFormatting>
  <conditionalFormatting sqref="Y9">
    <cfRule type="containsText" dxfId="1523" priority="2056" operator="containsText" text="Summary">
      <formula>NOT(ISERROR(SEARCH("Summary",Y9)))</formula>
    </cfRule>
    <cfRule type="containsText" dxfId="1522" priority="2058" operator="containsText" text="In Guide">
      <formula>NOT(ISERROR(SEARCH("In Guide",Y9)))</formula>
    </cfRule>
  </conditionalFormatting>
  <conditionalFormatting sqref="AJ9">
    <cfRule type="containsText" dxfId="1521" priority="2051" operator="containsText" text="Check File/Observation">
      <formula>NOT(ISERROR(SEARCH("Check File/Observation",AJ9)))</formula>
    </cfRule>
    <cfRule type="containsText" dxfId="1520" priority="2052" operator="containsText" text="Check File/Finding">
      <formula>NOT(ISERROR(SEARCH("Check File/Finding",AJ9)))</formula>
    </cfRule>
    <cfRule type="containsText" dxfId="1519" priority="2053" operator="containsText" text="Check File">
      <formula>NOT(ISERROR(SEARCH("Check File",AJ9)))</formula>
    </cfRule>
    <cfRule type="containsText" dxfId="1518" priority="2054" operator="containsText" text="Observation">
      <formula>NOT(ISERROR(SEARCH("Observation",AJ9)))</formula>
    </cfRule>
    <cfRule type="containsText" dxfId="1517" priority="2055" operator="containsText" text="Finding">
      <formula>NOT(ISERROR(SEARCH("Finding",AJ9)))</formula>
    </cfRule>
  </conditionalFormatting>
  <conditionalFormatting sqref="AJ9">
    <cfRule type="containsText" dxfId="1516" priority="2048" operator="containsText" text="Summary">
      <formula>NOT(ISERROR(SEARCH("Summary",AJ9)))</formula>
    </cfRule>
    <cfRule type="containsText" dxfId="1515" priority="2050" operator="containsText" text="In Guide">
      <formula>NOT(ISERROR(SEARCH("In Guide",AJ9)))</formula>
    </cfRule>
  </conditionalFormatting>
  <conditionalFormatting sqref="B10:B29">
    <cfRule type="duplicateValues" dxfId="1514" priority="2047"/>
  </conditionalFormatting>
  <conditionalFormatting sqref="K10">
    <cfRule type="containsText" dxfId="1513" priority="2033" operator="containsText" text="Check File/Observation">
      <formula>NOT(ISERROR(SEARCH("Check File/Observation",K10)))</formula>
    </cfRule>
    <cfRule type="containsText" dxfId="1512" priority="2034" operator="containsText" text="Check File/Finding">
      <formula>NOT(ISERROR(SEARCH("Check File/Finding",K10)))</formula>
    </cfRule>
    <cfRule type="containsText" dxfId="1511" priority="2035" operator="containsText" text="Check File">
      <formula>NOT(ISERROR(SEARCH("Check File",K10)))</formula>
    </cfRule>
    <cfRule type="containsText" dxfId="1510" priority="2036" operator="containsText" text="Observation">
      <formula>NOT(ISERROR(SEARCH("Observation",K10)))</formula>
    </cfRule>
    <cfRule type="containsText" dxfId="1509" priority="2037" operator="containsText" text="Finding">
      <formula>NOT(ISERROR(SEARCH("Finding",K10)))</formula>
    </cfRule>
  </conditionalFormatting>
  <conditionalFormatting sqref="K10">
    <cfRule type="containsText" dxfId="1508" priority="2030" operator="containsText" text="Summary">
      <formula>NOT(ISERROR(SEARCH("Summary",K10)))</formula>
    </cfRule>
    <cfRule type="containsText" dxfId="1507" priority="2032" operator="containsText" text="In Guide">
      <formula>NOT(ISERROR(SEARCH("In Guide",K10)))</formula>
    </cfRule>
  </conditionalFormatting>
  <conditionalFormatting sqref="U10">
    <cfRule type="containsText" dxfId="1506" priority="1969" operator="containsText" text="Check File/Observation">
      <formula>NOT(ISERROR(SEARCH("Check File/Observation",U10)))</formula>
    </cfRule>
    <cfRule type="containsText" dxfId="1505" priority="1970" operator="containsText" text="Check File/Finding">
      <formula>NOT(ISERROR(SEARCH("Check File/Finding",U10)))</formula>
    </cfRule>
    <cfRule type="containsText" dxfId="1504" priority="1971" operator="containsText" text="Check File">
      <formula>NOT(ISERROR(SEARCH("Check File",U10)))</formula>
    </cfRule>
    <cfRule type="containsText" dxfId="1503" priority="1972" operator="containsText" text="Observation">
      <formula>NOT(ISERROR(SEARCH("Observation",U10)))</formula>
    </cfRule>
    <cfRule type="containsText" dxfId="1502" priority="1973" operator="containsText" text="Finding">
      <formula>NOT(ISERROR(SEARCH("Finding",U10)))</formula>
    </cfRule>
  </conditionalFormatting>
  <conditionalFormatting sqref="U10">
    <cfRule type="containsText" dxfId="1501" priority="1966" operator="containsText" text="Summary">
      <formula>NOT(ISERROR(SEARCH("Summary",U10)))</formula>
    </cfRule>
    <cfRule type="containsText" dxfId="1500" priority="1968" operator="containsText" text="In Guide">
      <formula>NOT(ISERROR(SEARCH("In Guide",U10)))</formula>
    </cfRule>
  </conditionalFormatting>
  <conditionalFormatting sqref="V10">
    <cfRule type="containsText" dxfId="1499" priority="1961" operator="containsText" text="Check File/Observation">
      <formula>NOT(ISERROR(SEARCH("Check File/Observation",V10)))</formula>
    </cfRule>
    <cfRule type="containsText" dxfId="1498" priority="1962" operator="containsText" text="Check File/Finding">
      <formula>NOT(ISERROR(SEARCH("Check File/Finding",V10)))</formula>
    </cfRule>
    <cfRule type="containsText" dxfId="1497" priority="1963" operator="containsText" text="Check File">
      <formula>NOT(ISERROR(SEARCH("Check File",V10)))</formula>
    </cfRule>
    <cfRule type="containsText" dxfId="1496" priority="1964" operator="containsText" text="Observation">
      <formula>NOT(ISERROR(SEARCH("Observation",V10)))</formula>
    </cfRule>
    <cfRule type="containsText" dxfId="1495" priority="1965" operator="containsText" text="Finding">
      <formula>NOT(ISERROR(SEARCH("Finding",V10)))</formula>
    </cfRule>
  </conditionalFormatting>
  <conditionalFormatting sqref="V10">
    <cfRule type="containsText" dxfId="1494" priority="1958" operator="containsText" text="Summary">
      <formula>NOT(ISERROR(SEARCH("Summary",V10)))</formula>
    </cfRule>
    <cfRule type="containsText" dxfId="1493" priority="1960" operator="containsText" text="In Guide">
      <formula>NOT(ISERROR(SEARCH("In Guide",V10)))</formula>
    </cfRule>
  </conditionalFormatting>
  <conditionalFormatting sqref="W10">
    <cfRule type="containsText" dxfId="1492" priority="1953" operator="containsText" text="Check File/Observation">
      <formula>NOT(ISERROR(SEARCH("Check File/Observation",W10)))</formula>
    </cfRule>
    <cfRule type="containsText" dxfId="1491" priority="1954" operator="containsText" text="Check File/Finding">
      <formula>NOT(ISERROR(SEARCH("Check File/Finding",W10)))</formula>
    </cfRule>
    <cfRule type="containsText" dxfId="1490" priority="1955" operator="containsText" text="Check File">
      <formula>NOT(ISERROR(SEARCH("Check File",W10)))</formula>
    </cfRule>
    <cfRule type="containsText" dxfId="1489" priority="1956" operator="containsText" text="Observation">
      <formula>NOT(ISERROR(SEARCH("Observation",W10)))</formula>
    </cfRule>
    <cfRule type="containsText" dxfId="1488" priority="1957" operator="containsText" text="Finding">
      <formula>NOT(ISERROR(SEARCH("Finding",W10)))</formula>
    </cfRule>
  </conditionalFormatting>
  <conditionalFormatting sqref="W10">
    <cfRule type="containsText" dxfId="1487" priority="1950" operator="containsText" text="Summary">
      <formula>NOT(ISERROR(SEARCH("Summary",W10)))</formula>
    </cfRule>
    <cfRule type="containsText" dxfId="1486" priority="1952" operator="containsText" text="In Guide">
      <formula>NOT(ISERROR(SEARCH("In Guide",W10)))</formula>
    </cfRule>
  </conditionalFormatting>
  <conditionalFormatting sqref="Y10">
    <cfRule type="containsText" dxfId="1485" priority="1937" operator="containsText" text="Check File/Observation">
      <formula>NOT(ISERROR(SEARCH("Check File/Observation",Y10)))</formula>
    </cfRule>
    <cfRule type="containsText" dxfId="1484" priority="1938" operator="containsText" text="Check File/Finding">
      <formula>NOT(ISERROR(SEARCH("Check File/Finding",Y10)))</formula>
    </cfRule>
    <cfRule type="containsText" dxfId="1483" priority="1939" operator="containsText" text="Check File">
      <formula>NOT(ISERROR(SEARCH("Check File",Y10)))</formula>
    </cfRule>
    <cfRule type="containsText" dxfId="1482" priority="1940" operator="containsText" text="Observation">
      <formula>NOT(ISERROR(SEARCH("Observation",Y10)))</formula>
    </cfRule>
    <cfRule type="containsText" dxfId="1481" priority="1941" operator="containsText" text="Finding">
      <formula>NOT(ISERROR(SEARCH("Finding",Y10)))</formula>
    </cfRule>
  </conditionalFormatting>
  <conditionalFormatting sqref="Y10">
    <cfRule type="containsText" dxfId="1480" priority="1934" operator="containsText" text="Summary">
      <formula>NOT(ISERROR(SEARCH("Summary",Y10)))</formula>
    </cfRule>
    <cfRule type="containsText" dxfId="1479" priority="1936" operator="containsText" text="In Guide">
      <formula>NOT(ISERROR(SEARCH("In Guide",Y10)))</formula>
    </cfRule>
  </conditionalFormatting>
  <conditionalFormatting sqref="Z10">
    <cfRule type="containsText" dxfId="1478" priority="1929" operator="containsText" text="Check File/Observation">
      <formula>NOT(ISERROR(SEARCH("Check File/Observation",Z10)))</formula>
    </cfRule>
    <cfRule type="containsText" dxfId="1477" priority="1930" operator="containsText" text="Check File/Finding">
      <formula>NOT(ISERROR(SEARCH("Check File/Finding",Z10)))</formula>
    </cfRule>
    <cfRule type="containsText" dxfId="1476" priority="1931" operator="containsText" text="Check File">
      <formula>NOT(ISERROR(SEARCH("Check File",Z10)))</formula>
    </cfRule>
    <cfRule type="containsText" dxfId="1475" priority="1932" operator="containsText" text="Observation">
      <formula>NOT(ISERROR(SEARCH("Observation",Z10)))</formula>
    </cfRule>
    <cfRule type="containsText" dxfId="1474" priority="1933" operator="containsText" text="Finding">
      <formula>NOT(ISERROR(SEARCH("Finding",Z10)))</formula>
    </cfRule>
  </conditionalFormatting>
  <conditionalFormatting sqref="Z10">
    <cfRule type="containsText" dxfId="1473" priority="1926" operator="containsText" text="Summary">
      <formula>NOT(ISERROR(SEARCH("Summary",Z10)))</formula>
    </cfRule>
    <cfRule type="containsText" dxfId="1472" priority="1928" operator="containsText" text="In Guide">
      <formula>NOT(ISERROR(SEARCH("In Guide",Z10)))</formula>
    </cfRule>
  </conditionalFormatting>
  <conditionalFormatting sqref="U10">
    <cfRule type="containsText" dxfId="1471" priority="1913" operator="containsText" text="Check File/Observation">
      <formula>NOT(ISERROR(SEARCH("Check File/Observation",U10)))</formula>
    </cfRule>
    <cfRule type="containsText" dxfId="1470" priority="1914" operator="containsText" text="Check File/Finding">
      <formula>NOT(ISERROR(SEARCH("Check File/Finding",U10)))</formula>
    </cfRule>
    <cfRule type="containsText" dxfId="1469" priority="1915" operator="containsText" text="Check File">
      <formula>NOT(ISERROR(SEARCH("Check File",U10)))</formula>
    </cfRule>
    <cfRule type="containsText" dxfId="1468" priority="1916" operator="containsText" text="Observation">
      <formula>NOT(ISERROR(SEARCH("Observation",U10)))</formula>
    </cfRule>
    <cfRule type="containsText" dxfId="1467" priority="1917" operator="containsText" text="Finding">
      <formula>NOT(ISERROR(SEARCH("Finding",U10)))</formula>
    </cfRule>
  </conditionalFormatting>
  <conditionalFormatting sqref="U10">
    <cfRule type="containsText" dxfId="1466" priority="1910" operator="containsText" text="Summary">
      <formula>NOT(ISERROR(SEARCH("Summary",U10)))</formula>
    </cfRule>
    <cfRule type="containsText" dxfId="1465" priority="1912" operator="containsText" text="In Guide">
      <formula>NOT(ISERROR(SEARCH("In Guide",U10)))</formula>
    </cfRule>
  </conditionalFormatting>
  <conditionalFormatting sqref="V10">
    <cfRule type="containsText" dxfId="1464" priority="1905" operator="containsText" text="Check File/Observation">
      <formula>NOT(ISERROR(SEARCH("Check File/Observation",V10)))</formula>
    </cfRule>
    <cfRule type="containsText" dxfId="1463" priority="1906" operator="containsText" text="Check File/Finding">
      <formula>NOT(ISERROR(SEARCH("Check File/Finding",V10)))</formula>
    </cfRule>
    <cfRule type="containsText" dxfId="1462" priority="1907" operator="containsText" text="Check File">
      <formula>NOT(ISERROR(SEARCH("Check File",V10)))</formula>
    </cfRule>
    <cfRule type="containsText" dxfId="1461" priority="1908" operator="containsText" text="Observation">
      <formula>NOT(ISERROR(SEARCH("Observation",V10)))</formula>
    </cfRule>
    <cfRule type="containsText" dxfId="1460" priority="1909" operator="containsText" text="Finding">
      <formula>NOT(ISERROR(SEARCH("Finding",V10)))</formula>
    </cfRule>
  </conditionalFormatting>
  <conditionalFormatting sqref="V10">
    <cfRule type="containsText" dxfId="1459" priority="1902" operator="containsText" text="Summary">
      <formula>NOT(ISERROR(SEARCH("Summary",V10)))</formula>
    </cfRule>
    <cfRule type="containsText" dxfId="1458" priority="1904" operator="containsText" text="In Guide">
      <formula>NOT(ISERROR(SEARCH("In Guide",V10)))</formula>
    </cfRule>
  </conditionalFormatting>
  <conditionalFormatting sqref="W10">
    <cfRule type="containsText" dxfId="1457" priority="1897" operator="containsText" text="Check File/Observation">
      <formula>NOT(ISERROR(SEARCH("Check File/Observation",W10)))</formula>
    </cfRule>
    <cfRule type="containsText" dxfId="1456" priority="1898" operator="containsText" text="Check File/Finding">
      <formula>NOT(ISERROR(SEARCH("Check File/Finding",W10)))</formula>
    </cfRule>
    <cfRule type="containsText" dxfId="1455" priority="1899" operator="containsText" text="Check File">
      <formula>NOT(ISERROR(SEARCH("Check File",W10)))</formula>
    </cfRule>
    <cfRule type="containsText" dxfId="1454" priority="1900" operator="containsText" text="Observation">
      <formula>NOT(ISERROR(SEARCH("Observation",W10)))</formula>
    </cfRule>
    <cfRule type="containsText" dxfId="1453" priority="1901" operator="containsText" text="Finding">
      <formula>NOT(ISERROR(SEARCH("Finding",W10)))</formula>
    </cfRule>
  </conditionalFormatting>
  <conditionalFormatting sqref="W10">
    <cfRule type="containsText" dxfId="1452" priority="1894" operator="containsText" text="Summary">
      <formula>NOT(ISERROR(SEARCH("Summary",W10)))</formula>
    </cfRule>
    <cfRule type="containsText" dxfId="1451" priority="1896" operator="containsText" text="In Guide">
      <formula>NOT(ISERROR(SEARCH("In Guide",W10)))</formula>
    </cfRule>
  </conditionalFormatting>
  <conditionalFormatting sqref="Y10">
    <cfRule type="containsText" dxfId="1450" priority="1881" operator="containsText" text="Check File/Observation">
      <formula>NOT(ISERROR(SEARCH("Check File/Observation",Y10)))</formula>
    </cfRule>
    <cfRule type="containsText" dxfId="1449" priority="1882" operator="containsText" text="Check File/Finding">
      <formula>NOT(ISERROR(SEARCH("Check File/Finding",Y10)))</formula>
    </cfRule>
    <cfRule type="containsText" dxfId="1448" priority="1883" operator="containsText" text="Check File">
      <formula>NOT(ISERROR(SEARCH("Check File",Y10)))</formula>
    </cfRule>
    <cfRule type="containsText" dxfId="1447" priority="1884" operator="containsText" text="Observation">
      <formula>NOT(ISERROR(SEARCH("Observation",Y10)))</formula>
    </cfRule>
    <cfRule type="containsText" dxfId="1446" priority="1885" operator="containsText" text="Finding">
      <formula>NOT(ISERROR(SEARCH("Finding",Y10)))</formula>
    </cfRule>
  </conditionalFormatting>
  <conditionalFormatting sqref="Y10">
    <cfRule type="containsText" dxfId="1445" priority="1878" operator="containsText" text="Summary">
      <formula>NOT(ISERROR(SEARCH("Summary",Y10)))</formula>
    </cfRule>
    <cfRule type="containsText" dxfId="1444" priority="1880" operator="containsText" text="In Guide">
      <formula>NOT(ISERROR(SEARCH("In Guide",Y10)))</formula>
    </cfRule>
  </conditionalFormatting>
  <conditionalFormatting sqref="F11:G11">
    <cfRule type="containsText" dxfId="1443" priority="1872" operator="containsText" text="Check File/Observation">
      <formula>NOT(ISERROR(SEARCH("Check File/Observation",F11)))</formula>
    </cfRule>
    <cfRule type="containsText" dxfId="1442" priority="1873" operator="containsText" text="Check File/Finding">
      <formula>NOT(ISERROR(SEARCH("Check File/Finding",F11)))</formula>
    </cfRule>
    <cfRule type="containsText" dxfId="1441" priority="1874" operator="containsText" text="Check File">
      <formula>NOT(ISERROR(SEARCH("Check File",F11)))</formula>
    </cfRule>
    <cfRule type="containsText" dxfId="1440" priority="1875" operator="containsText" text="Observation">
      <formula>NOT(ISERROR(SEARCH("Observation",F11)))</formula>
    </cfRule>
    <cfRule type="containsText" dxfId="1439" priority="1876" operator="containsText" text="Finding">
      <formula>NOT(ISERROR(SEARCH("Finding",F11)))</formula>
    </cfRule>
  </conditionalFormatting>
  <conditionalFormatting sqref="F11:G11">
    <cfRule type="containsText" dxfId="1438" priority="1869" operator="containsText" text="Summary">
      <formula>NOT(ISERROR(SEARCH("Summary",F11)))</formula>
    </cfRule>
    <cfRule type="containsText" dxfId="1437" priority="1871" operator="containsText" text="In Guide">
      <formula>NOT(ISERROR(SEARCH("In Guide",F11)))</formula>
    </cfRule>
  </conditionalFormatting>
  <conditionalFormatting sqref="B11">
    <cfRule type="duplicateValues" dxfId="1436" priority="1877"/>
  </conditionalFormatting>
  <conditionalFormatting sqref="K11">
    <cfRule type="containsText" dxfId="1435" priority="1864" operator="containsText" text="Check File/Observation">
      <formula>NOT(ISERROR(SEARCH("Check File/Observation",K11)))</formula>
    </cfRule>
    <cfRule type="containsText" dxfId="1434" priority="1865" operator="containsText" text="Check File/Finding">
      <formula>NOT(ISERROR(SEARCH("Check File/Finding",K11)))</formula>
    </cfRule>
    <cfRule type="containsText" dxfId="1433" priority="1866" operator="containsText" text="Check File">
      <formula>NOT(ISERROR(SEARCH("Check File",K11)))</formula>
    </cfRule>
    <cfRule type="containsText" dxfId="1432" priority="1867" operator="containsText" text="Observation">
      <formula>NOT(ISERROR(SEARCH("Observation",K11)))</formula>
    </cfRule>
    <cfRule type="containsText" dxfId="1431" priority="1868" operator="containsText" text="Finding">
      <formula>NOT(ISERROR(SEARCH("Finding",K11)))</formula>
    </cfRule>
  </conditionalFormatting>
  <conditionalFormatting sqref="K11">
    <cfRule type="containsText" dxfId="1430" priority="1861" operator="containsText" text="Summary">
      <formula>NOT(ISERROR(SEARCH("Summary",K11)))</formula>
    </cfRule>
    <cfRule type="containsText" dxfId="1429" priority="1863" operator="containsText" text="In Guide">
      <formula>NOT(ISERROR(SEARCH("In Guide",K11)))</formula>
    </cfRule>
  </conditionalFormatting>
  <conditionalFormatting sqref="B12">
    <cfRule type="duplicateValues" dxfId="1428" priority="1851"/>
  </conditionalFormatting>
  <conditionalFormatting sqref="K12">
    <cfRule type="containsText" dxfId="1427" priority="1845" operator="containsText" text="Check File/Observation">
      <formula>NOT(ISERROR(SEARCH("Check File/Observation",K12)))</formula>
    </cfRule>
    <cfRule type="containsText" dxfId="1426" priority="1846" operator="containsText" text="Check File/Finding">
      <formula>NOT(ISERROR(SEARCH("Check File/Finding",K12)))</formula>
    </cfRule>
    <cfRule type="containsText" dxfId="1425" priority="1847" operator="containsText" text="Check File">
      <formula>NOT(ISERROR(SEARCH("Check File",K12)))</formula>
    </cfRule>
    <cfRule type="containsText" dxfId="1424" priority="1848" operator="containsText" text="Observation">
      <formula>NOT(ISERROR(SEARCH("Observation",K12)))</formula>
    </cfRule>
    <cfRule type="containsText" dxfId="1423" priority="1849" operator="containsText" text="Finding">
      <formula>NOT(ISERROR(SEARCH("Finding",K12)))</formula>
    </cfRule>
  </conditionalFormatting>
  <conditionalFormatting sqref="K12">
    <cfRule type="containsText" dxfId="1422" priority="1842" operator="containsText" text="Summary">
      <formula>NOT(ISERROR(SEARCH("Summary",K12)))</formula>
    </cfRule>
    <cfRule type="containsText" dxfId="1421" priority="1844" operator="containsText" text="In Guide">
      <formula>NOT(ISERROR(SEARCH("In Guide",K12)))</formula>
    </cfRule>
  </conditionalFormatting>
  <conditionalFormatting sqref="B13">
    <cfRule type="duplicateValues" dxfId="1420" priority="1841"/>
  </conditionalFormatting>
  <conditionalFormatting sqref="K13">
    <cfRule type="containsText" dxfId="1419" priority="1835" operator="containsText" text="Check File/Observation">
      <formula>NOT(ISERROR(SEARCH("Check File/Observation",K13)))</formula>
    </cfRule>
    <cfRule type="containsText" dxfId="1418" priority="1836" operator="containsText" text="Check File/Finding">
      <formula>NOT(ISERROR(SEARCH("Check File/Finding",K13)))</formula>
    </cfRule>
    <cfRule type="containsText" dxfId="1417" priority="1837" operator="containsText" text="Check File">
      <formula>NOT(ISERROR(SEARCH("Check File",K13)))</formula>
    </cfRule>
    <cfRule type="containsText" dxfId="1416" priority="1838" operator="containsText" text="Observation">
      <formula>NOT(ISERROR(SEARCH("Observation",K13)))</formula>
    </cfRule>
    <cfRule type="containsText" dxfId="1415" priority="1839" operator="containsText" text="Finding">
      <formula>NOT(ISERROR(SEARCH("Finding",K13)))</formula>
    </cfRule>
  </conditionalFormatting>
  <conditionalFormatting sqref="K13">
    <cfRule type="containsText" dxfId="1414" priority="1832" operator="containsText" text="Summary">
      <formula>NOT(ISERROR(SEARCH("Summary",K13)))</formula>
    </cfRule>
    <cfRule type="containsText" dxfId="1413" priority="1834" operator="containsText" text="In Guide">
      <formula>NOT(ISERROR(SEARCH("In Guide",K13)))</formula>
    </cfRule>
  </conditionalFormatting>
  <conditionalFormatting sqref="V13">
    <cfRule type="containsText" dxfId="1412" priority="1827" operator="containsText" text="Check File/Observation">
      <formula>NOT(ISERROR(SEARCH("Check File/Observation",V13)))</formula>
    </cfRule>
    <cfRule type="containsText" dxfId="1411" priority="1828" operator="containsText" text="Check File/Finding">
      <formula>NOT(ISERROR(SEARCH("Check File/Finding",V13)))</formula>
    </cfRule>
    <cfRule type="containsText" dxfId="1410" priority="1829" operator="containsText" text="Check File">
      <formula>NOT(ISERROR(SEARCH("Check File",V13)))</formula>
    </cfRule>
    <cfRule type="containsText" dxfId="1409" priority="1830" operator="containsText" text="Observation">
      <formula>NOT(ISERROR(SEARCH("Observation",V13)))</formula>
    </cfRule>
    <cfRule type="containsText" dxfId="1408" priority="1831" operator="containsText" text="Finding">
      <formula>NOT(ISERROR(SEARCH("Finding",V13)))</formula>
    </cfRule>
  </conditionalFormatting>
  <conditionalFormatting sqref="V13">
    <cfRule type="containsText" dxfId="1407" priority="1824" operator="containsText" text="Summary">
      <formula>NOT(ISERROR(SEARCH("Summary",V13)))</formula>
    </cfRule>
    <cfRule type="containsText" dxfId="1406" priority="1826" operator="containsText" text="In Guide">
      <formula>NOT(ISERROR(SEARCH("In Guide",V13)))</formula>
    </cfRule>
  </conditionalFormatting>
  <conditionalFormatting sqref="B14">
    <cfRule type="duplicateValues" dxfId="1405" priority="1815"/>
  </conditionalFormatting>
  <conditionalFormatting sqref="K14">
    <cfRule type="containsText" dxfId="1404" priority="1803" operator="containsText" text="Summary">
      <formula>NOT(ISERROR(SEARCH("Summary",K14)))</formula>
    </cfRule>
    <cfRule type="containsText" dxfId="1403" priority="1805" operator="containsText" text="In Guide">
      <formula>NOT(ISERROR(SEARCH("In Guide",K14)))</formula>
    </cfRule>
  </conditionalFormatting>
  <conditionalFormatting sqref="K14">
    <cfRule type="containsText" dxfId="1402" priority="1806" operator="containsText" text="Check File/Observation">
      <formula>NOT(ISERROR(SEARCH("Check File/Observation",K14)))</formula>
    </cfRule>
    <cfRule type="containsText" dxfId="1401" priority="1807" operator="containsText" text="Check File/Finding">
      <formula>NOT(ISERROR(SEARCH("Check File/Finding",K14)))</formula>
    </cfRule>
    <cfRule type="containsText" dxfId="1400" priority="1808" operator="containsText" text="Check File">
      <formula>NOT(ISERROR(SEARCH("Check File",K14)))</formula>
    </cfRule>
    <cfRule type="containsText" dxfId="1399" priority="1809" operator="containsText" text="Observation">
      <formula>NOT(ISERROR(SEARCH("Observation",K14)))</formula>
    </cfRule>
    <cfRule type="containsText" dxfId="1398" priority="1810" operator="containsText" text="Finding">
      <formula>NOT(ISERROR(SEARCH("Finding",K14)))</formula>
    </cfRule>
  </conditionalFormatting>
  <conditionalFormatting sqref="V14">
    <cfRule type="containsText" dxfId="1397" priority="1798" operator="containsText" text="Check File/Observation">
      <formula>NOT(ISERROR(SEARCH("Check File/Observation",V14)))</formula>
    </cfRule>
    <cfRule type="containsText" dxfId="1396" priority="1799" operator="containsText" text="Check File/Finding">
      <formula>NOT(ISERROR(SEARCH("Check File/Finding",V14)))</formula>
    </cfRule>
    <cfRule type="containsText" dxfId="1395" priority="1800" operator="containsText" text="Check File">
      <formula>NOT(ISERROR(SEARCH("Check File",V14)))</formula>
    </cfRule>
    <cfRule type="containsText" dxfId="1394" priority="1801" operator="containsText" text="Observation">
      <formula>NOT(ISERROR(SEARCH("Observation",V14)))</formula>
    </cfRule>
    <cfRule type="containsText" dxfId="1393" priority="1802" operator="containsText" text="Finding">
      <formula>NOT(ISERROR(SEARCH("Finding",V14)))</formula>
    </cfRule>
  </conditionalFormatting>
  <conditionalFormatting sqref="V14">
    <cfRule type="containsText" dxfId="1392" priority="1795" operator="containsText" text="Summary">
      <formula>NOT(ISERROR(SEARCH("Summary",V14)))</formula>
    </cfRule>
    <cfRule type="containsText" dxfId="1391" priority="1797" operator="containsText" text="In Guide">
      <formula>NOT(ISERROR(SEARCH("In Guide",V14)))</formula>
    </cfRule>
  </conditionalFormatting>
  <conditionalFormatting sqref="B15">
    <cfRule type="duplicateValues" dxfId="1390" priority="1786"/>
  </conditionalFormatting>
  <conditionalFormatting sqref="K15">
    <cfRule type="containsText" dxfId="1389" priority="1774" operator="containsText" text="Summary">
      <formula>NOT(ISERROR(SEARCH("Summary",K15)))</formula>
    </cfRule>
    <cfRule type="containsText" dxfId="1388" priority="1776" operator="containsText" text="In Guide">
      <formula>NOT(ISERROR(SEARCH("In Guide",K15)))</formula>
    </cfRule>
  </conditionalFormatting>
  <conditionalFormatting sqref="K15">
    <cfRule type="containsText" dxfId="1387" priority="1777" operator="containsText" text="Check File/Observation">
      <formula>NOT(ISERROR(SEARCH("Check File/Observation",K15)))</formula>
    </cfRule>
    <cfRule type="containsText" dxfId="1386" priority="1778" operator="containsText" text="Check File/Finding">
      <formula>NOT(ISERROR(SEARCH("Check File/Finding",K15)))</formula>
    </cfRule>
    <cfRule type="containsText" dxfId="1385" priority="1779" operator="containsText" text="Check File">
      <formula>NOT(ISERROR(SEARCH("Check File",K15)))</formula>
    </cfRule>
    <cfRule type="containsText" dxfId="1384" priority="1780" operator="containsText" text="Observation">
      <formula>NOT(ISERROR(SEARCH("Observation",K15)))</formula>
    </cfRule>
    <cfRule type="containsText" dxfId="1383" priority="1781" operator="containsText" text="Finding">
      <formula>NOT(ISERROR(SEARCH("Finding",K15)))</formula>
    </cfRule>
  </conditionalFormatting>
  <conditionalFormatting sqref="V15">
    <cfRule type="containsText" dxfId="1382" priority="1769" operator="containsText" text="Check File/Observation">
      <formula>NOT(ISERROR(SEARCH("Check File/Observation",V15)))</formula>
    </cfRule>
    <cfRule type="containsText" dxfId="1381" priority="1770" operator="containsText" text="Check File/Finding">
      <formula>NOT(ISERROR(SEARCH("Check File/Finding",V15)))</formula>
    </cfRule>
    <cfRule type="containsText" dxfId="1380" priority="1771" operator="containsText" text="Check File">
      <formula>NOT(ISERROR(SEARCH("Check File",V15)))</formula>
    </cfRule>
    <cfRule type="containsText" dxfId="1379" priority="1772" operator="containsText" text="Observation">
      <formula>NOT(ISERROR(SEARCH("Observation",V15)))</formula>
    </cfRule>
    <cfRule type="containsText" dxfId="1378" priority="1773" operator="containsText" text="Finding">
      <formula>NOT(ISERROR(SEARCH("Finding",V15)))</formula>
    </cfRule>
  </conditionalFormatting>
  <conditionalFormatting sqref="V15">
    <cfRule type="containsText" dxfId="1377" priority="1766" operator="containsText" text="Summary">
      <formula>NOT(ISERROR(SEARCH("Summary",V15)))</formula>
    </cfRule>
    <cfRule type="containsText" dxfId="1376" priority="1768" operator="containsText" text="In Guide">
      <formula>NOT(ISERROR(SEARCH("In Guide",V15)))</formula>
    </cfRule>
  </conditionalFormatting>
  <conditionalFormatting sqref="B16">
    <cfRule type="duplicateValues" dxfId="1375" priority="1757"/>
  </conditionalFormatting>
  <conditionalFormatting sqref="K16">
    <cfRule type="containsText" dxfId="1374" priority="1745" operator="containsText" text="Summary">
      <formula>NOT(ISERROR(SEARCH("Summary",K16)))</formula>
    </cfRule>
    <cfRule type="containsText" dxfId="1373" priority="1747" operator="containsText" text="In Guide">
      <formula>NOT(ISERROR(SEARCH("In Guide",K16)))</formula>
    </cfRule>
  </conditionalFormatting>
  <conditionalFormatting sqref="K16">
    <cfRule type="containsText" dxfId="1372" priority="1748" operator="containsText" text="Check File/Observation">
      <formula>NOT(ISERROR(SEARCH("Check File/Observation",K16)))</formula>
    </cfRule>
    <cfRule type="containsText" dxfId="1371" priority="1749" operator="containsText" text="Check File/Finding">
      <formula>NOT(ISERROR(SEARCH("Check File/Finding",K16)))</formula>
    </cfRule>
    <cfRule type="containsText" dxfId="1370" priority="1750" operator="containsText" text="Check File">
      <formula>NOT(ISERROR(SEARCH("Check File",K16)))</formula>
    </cfRule>
    <cfRule type="containsText" dxfId="1369" priority="1751" operator="containsText" text="Observation">
      <formula>NOT(ISERROR(SEARCH("Observation",K16)))</formula>
    </cfRule>
    <cfRule type="containsText" dxfId="1368" priority="1752" operator="containsText" text="Finding">
      <formula>NOT(ISERROR(SEARCH("Finding",K16)))</formula>
    </cfRule>
  </conditionalFormatting>
  <conditionalFormatting sqref="V16">
    <cfRule type="containsText" dxfId="1367" priority="1740" operator="containsText" text="Check File/Observation">
      <formula>NOT(ISERROR(SEARCH("Check File/Observation",V16)))</formula>
    </cfRule>
    <cfRule type="containsText" dxfId="1366" priority="1741" operator="containsText" text="Check File/Finding">
      <formula>NOT(ISERROR(SEARCH("Check File/Finding",V16)))</formula>
    </cfRule>
    <cfRule type="containsText" dxfId="1365" priority="1742" operator="containsText" text="Check File">
      <formula>NOT(ISERROR(SEARCH("Check File",V16)))</formula>
    </cfRule>
    <cfRule type="containsText" dxfId="1364" priority="1743" operator="containsText" text="Observation">
      <formula>NOT(ISERROR(SEARCH("Observation",V16)))</formula>
    </cfRule>
    <cfRule type="containsText" dxfId="1363" priority="1744" operator="containsText" text="Finding">
      <formula>NOT(ISERROR(SEARCH("Finding",V16)))</formula>
    </cfRule>
  </conditionalFormatting>
  <conditionalFormatting sqref="V16">
    <cfRule type="containsText" dxfId="1362" priority="1737" operator="containsText" text="Summary">
      <formula>NOT(ISERROR(SEARCH("Summary",V16)))</formula>
    </cfRule>
    <cfRule type="containsText" dxfId="1361" priority="1739" operator="containsText" text="In Guide">
      <formula>NOT(ISERROR(SEARCH("In Guide",V16)))</formula>
    </cfRule>
  </conditionalFormatting>
  <conditionalFormatting sqref="B17">
    <cfRule type="duplicateValues" dxfId="1360" priority="1728"/>
  </conditionalFormatting>
  <conditionalFormatting sqref="K17">
    <cfRule type="containsText" dxfId="1359" priority="1716" operator="containsText" text="Summary">
      <formula>NOT(ISERROR(SEARCH("Summary",K17)))</formula>
    </cfRule>
    <cfRule type="containsText" dxfId="1358" priority="1718" operator="containsText" text="In Guide">
      <formula>NOT(ISERROR(SEARCH("In Guide",K17)))</formula>
    </cfRule>
  </conditionalFormatting>
  <conditionalFormatting sqref="K17">
    <cfRule type="containsText" dxfId="1357" priority="1719" operator="containsText" text="Check File/Observation">
      <formula>NOT(ISERROR(SEARCH("Check File/Observation",K17)))</formula>
    </cfRule>
    <cfRule type="containsText" dxfId="1356" priority="1720" operator="containsText" text="Check File/Finding">
      <formula>NOT(ISERROR(SEARCH("Check File/Finding",K17)))</formula>
    </cfRule>
    <cfRule type="containsText" dxfId="1355" priority="1721" operator="containsText" text="Check File">
      <formula>NOT(ISERROR(SEARCH("Check File",K17)))</formula>
    </cfRule>
    <cfRule type="containsText" dxfId="1354" priority="1722" operator="containsText" text="Observation">
      <formula>NOT(ISERROR(SEARCH("Observation",K17)))</formula>
    </cfRule>
    <cfRule type="containsText" dxfId="1353" priority="1723" operator="containsText" text="Finding">
      <formula>NOT(ISERROR(SEARCH("Finding",K17)))</formula>
    </cfRule>
  </conditionalFormatting>
  <conditionalFormatting sqref="V17">
    <cfRule type="containsText" dxfId="1352" priority="1711" operator="containsText" text="Check File/Observation">
      <formula>NOT(ISERROR(SEARCH("Check File/Observation",V17)))</formula>
    </cfRule>
    <cfRule type="containsText" dxfId="1351" priority="1712" operator="containsText" text="Check File/Finding">
      <formula>NOT(ISERROR(SEARCH("Check File/Finding",V17)))</formula>
    </cfRule>
    <cfRule type="containsText" dxfId="1350" priority="1713" operator="containsText" text="Check File">
      <formula>NOT(ISERROR(SEARCH("Check File",V17)))</formula>
    </cfRule>
    <cfRule type="containsText" dxfId="1349" priority="1714" operator="containsText" text="Observation">
      <formula>NOT(ISERROR(SEARCH("Observation",V17)))</formula>
    </cfRule>
    <cfRule type="containsText" dxfId="1348" priority="1715" operator="containsText" text="Finding">
      <formula>NOT(ISERROR(SEARCH("Finding",V17)))</formula>
    </cfRule>
  </conditionalFormatting>
  <conditionalFormatting sqref="V17">
    <cfRule type="containsText" dxfId="1347" priority="1708" operator="containsText" text="Summary">
      <formula>NOT(ISERROR(SEARCH("Summary",V17)))</formula>
    </cfRule>
    <cfRule type="containsText" dxfId="1346" priority="1710" operator="containsText" text="In Guide">
      <formula>NOT(ISERROR(SEARCH("In Guide",V17)))</formula>
    </cfRule>
  </conditionalFormatting>
  <conditionalFormatting sqref="B18">
    <cfRule type="duplicateValues" dxfId="1345" priority="1699"/>
  </conditionalFormatting>
  <conditionalFormatting sqref="K18">
    <cfRule type="containsText" dxfId="1344" priority="1687" operator="containsText" text="Summary">
      <formula>NOT(ISERROR(SEARCH("Summary",K18)))</formula>
    </cfRule>
    <cfRule type="containsText" dxfId="1343" priority="1689" operator="containsText" text="In Guide">
      <formula>NOT(ISERROR(SEARCH("In Guide",K18)))</formula>
    </cfRule>
  </conditionalFormatting>
  <conditionalFormatting sqref="K18">
    <cfRule type="containsText" dxfId="1342" priority="1690" operator="containsText" text="Check File/Observation">
      <formula>NOT(ISERROR(SEARCH("Check File/Observation",K18)))</formula>
    </cfRule>
    <cfRule type="containsText" dxfId="1341" priority="1691" operator="containsText" text="Check File/Finding">
      <formula>NOT(ISERROR(SEARCH("Check File/Finding",K18)))</formula>
    </cfRule>
    <cfRule type="containsText" dxfId="1340" priority="1692" operator="containsText" text="Check File">
      <formula>NOT(ISERROR(SEARCH("Check File",K18)))</formula>
    </cfRule>
    <cfRule type="containsText" dxfId="1339" priority="1693" operator="containsText" text="Observation">
      <formula>NOT(ISERROR(SEARCH("Observation",K18)))</formula>
    </cfRule>
    <cfRule type="containsText" dxfId="1338" priority="1694" operator="containsText" text="Finding">
      <formula>NOT(ISERROR(SEARCH("Finding",K18)))</formula>
    </cfRule>
  </conditionalFormatting>
  <conditionalFormatting sqref="V18">
    <cfRule type="containsText" dxfId="1337" priority="1682" operator="containsText" text="Check File/Observation">
      <formula>NOT(ISERROR(SEARCH("Check File/Observation",V18)))</formula>
    </cfRule>
    <cfRule type="containsText" dxfId="1336" priority="1683" operator="containsText" text="Check File/Finding">
      <formula>NOT(ISERROR(SEARCH("Check File/Finding",V18)))</formula>
    </cfRule>
    <cfRule type="containsText" dxfId="1335" priority="1684" operator="containsText" text="Check File">
      <formula>NOT(ISERROR(SEARCH("Check File",V18)))</formula>
    </cfRule>
    <cfRule type="containsText" dxfId="1334" priority="1685" operator="containsText" text="Observation">
      <formula>NOT(ISERROR(SEARCH("Observation",V18)))</formula>
    </cfRule>
    <cfRule type="containsText" dxfId="1333" priority="1686" operator="containsText" text="Finding">
      <formula>NOT(ISERROR(SEARCH("Finding",V18)))</formula>
    </cfRule>
  </conditionalFormatting>
  <conditionalFormatting sqref="V18">
    <cfRule type="containsText" dxfId="1332" priority="1679" operator="containsText" text="Summary">
      <formula>NOT(ISERROR(SEARCH("Summary",V18)))</formula>
    </cfRule>
    <cfRule type="containsText" dxfId="1331" priority="1681" operator="containsText" text="In Guide">
      <formula>NOT(ISERROR(SEARCH("In Guide",V18)))</formula>
    </cfRule>
  </conditionalFormatting>
  <conditionalFormatting sqref="B19">
    <cfRule type="duplicateValues" dxfId="1330" priority="1670"/>
  </conditionalFormatting>
  <conditionalFormatting sqref="K19">
    <cfRule type="containsText" dxfId="1329" priority="1658" operator="containsText" text="Summary">
      <formula>NOT(ISERROR(SEARCH("Summary",K19)))</formula>
    </cfRule>
    <cfRule type="containsText" dxfId="1328" priority="1660" operator="containsText" text="In Guide">
      <formula>NOT(ISERROR(SEARCH("In Guide",K19)))</formula>
    </cfRule>
  </conditionalFormatting>
  <conditionalFormatting sqref="K19">
    <cfRule type="containsText" dxfId="1327" priority="1661" operator="containsText" text="Check File/Observation">
      <formula>NOT(ISERROR(SEARCH("Check File/Observation",K19)))</formula>
    </cfRule>
    <cfRule type="containsText" dxfId="1326" priority="1662" operator="containsText" text="Check File/Finding">
      <formula>NOT(ISERROR(SEARCH("Check File/Finding",K19)))</formula>
    </cfRule>
    <cfRule type="containsText" dxfId="1325" priority="1663" operator="containsText" text="Check File">
      <formula>NOT(ISERROR(SEARCH("Check File",K19)))</formula>
    </cfRule>
    <cfRule type="containsText" dxfId="1324" priority="1664" operator="containsText" text="Observation">
      <formula>NOT(ISERROR(SEARCH("Observation",K19)))</formula>
    </cfRule>
    <cfRule type="containsText" dxfId="1323" priority="1665" operator="containsText" text="Finding">
      <formula>NOT(ISERROR(SEARCH("Finding",K19)))</formula>
    </cfRule>
  </conditionalFormatting>
  <conditionalFormatting sqref="V19">
    <cfRule type="containsText" dxfId="1322" priority="1653" operator="containsText" text="Check File/Observation">
      <formula>NOT(ISERROR(SEARCH("Check File/Observation",V19)))</formula>
    </cfRule>
    <cfRule type="containsText" dxfId="1321" priority="1654" operator="containsText" text="Check File/Finding">
      <formula>NOT(ISERROR(SEARCH("Check File/Finding",V19)))</formula>
    </cfRule>
    <cfRule type="containsText" dxfId="1320" priority="1655" operator="containsText" text="Check File">
      <formula>NOT(ISERROR(SEARCH("Check File",V19)))</formula>
    </cfRule>
    <cfRule type="containsText" dxfId="1319" priority="1656" operator="containsText" text="Observation">
      <formula>NOT(ISERROR(SEARCH("Observation",V19)))</formula>
    </cfRule>
    <cfRule type="containsText" dxfId="1318" priority="1657" operator="containsText" text="Finding">
      <formula>NOT(ISERROR(SEARCH("Finding",V19)))</formula>
    </cfRule>
  </conditionalFormatting>
  <conditionalFormatting sqref="V19">
    <cfRule type="containsText" dxfId="1317" priority="1650" operator="containsText" text="Summary">
      <formula>NOT(ISERROR(SEARCH("Summary",V19)))</formula>
    </cfRule>
    <cfRule type="containsText" dxfId="1316" priority="1652" operator="containsText" text="In Guide">
      <formula>NOT(ISERROR(SEARCH("In Guide",V19)))</formula>
    </cfRule>
  </conditionalFormatting>
  <conditionalFormatting sqref="B20">
    <cfRule type="duplicateValues" dxfId="1315" priority="1641"/>
  </conditionalFormatting>
  <conditionalFormatting sqref="K20">
    <cfRule type="containsText" dxfId="1314" priority="1629" operator="containsText" text="Summary">
      <formula>NOT(ISERROR(SEARCH("Summary",K20)))</formula>
    </cfRule>
    <cfRule type="containsText" dxfId="1313" priority="1631" operator="containsText" text="In Guide">
      <formula>NOT(ISERROR(SEARCH("In Guide",K20)))</formula>
    </cfRule>
  </conditionalFormatting>
  <conditionalFormatting sqref="K20">
    <cfRule type="containsText" dxfId="1312" priority="1632" operator="containsText" text="Check File/Observation">
      <formula>NOT(ISERROR(SEARCH("Check File/Observation",K20)))</formula>
    </cfRule>
    <cfRule type="containsText" dxfId="1311" priority="1633" operator="containsText" text="Check File/Finding">
      <formula>NOT(ISERROR(SEARCH("Check File/Finding",K20)))</formula>
    </cfRule>
    <cfRule type="containsText" dxfId="1310" priority="1634" operator="containsText" text="Check File">
      <formula>NOT(ISERROR(SEARCH("Check File",K20)))</formula>
    </cfRule>
    <cfRule type="containsText" dxfId="1309" priority="1635" operator="containsText" text="Observation">
      <formula>NOT(ISERROR(SEARCH("Observation",K20)))</formula>
    </cfRule>
    <cfRule type="containsText" dxfId="1308" priority="1636" operator="containsText" text="Finding">
      <formula>NOT(ISERROR(SEARCH("Finding",K20)))</formula>
    </cfRule>
  </conditionalFormatting>
  <conditionalFormatting sqref="V20">
    <cfRule type="containsText" dxfId="1307" priority="1624" operator="containsText" text="Check File/Observation">
      <formula>NOT(ISERROR(SEARCH("Check File/Observation",V20)))</formula>
    </cfRule>
    <cfRule type="containsText" dxfId="1306" priority="1625" operator="containsText" text="Check File/Finding">
      <formula>NOT(ISERROR(SEARCH("Check File/Finding",V20)))</formula>
    </cfRule>
    <cfRule type="containsText" dxfId="1305" priority="1626" operator="containsText" text="Check File">
      <formula>NOT(ISERROR(SEARCH("Check File",V20)))</formula>
    </cfRule>
    <cfRule type="containsText" dxfId="1304" priority="1627" operator="containsText" text="Observation">
      <formula>NOT(ISERROR(SEARCH("Observation",V20)))</formula>
    </cfRule>
    <cfRule type="containsText" dxfId="1303" priority="1628" operator="containsText" text="Finding">
      <formula>NOT(ISERROR(SEARCH("Finding",V20)))</formula>
    </cfRule>
  </conditionalFormatting>
  <conditionalFormatting sqref="V20">
    <cfRule type="containsText" dxfId="1302" priority="1621" operator="containsText" text="Summary">
      <formula>NOT(ISERROR(SEARCH("Summary",V20)))</formula>
    </cfRule>
    <cfRule type="containsText" dxfId="1301" priority="1623" operator="containsText" text="In Guide">
      <formula>NOT(ISERROR(SEARCH("In Guide",V20)))</formula>
    </cfRule>
  </conditionalFormatting>
  <conditionalFormatting sqref="B21">
    <cfRule type="duplicateValues" dxfId="1300" priority="1612"/>
  </conditionalFormatting>
  <conditionalFormatting sqref="K21">
    <cfRule type="containsText" dxfId="1299" priority="1600" operator="containsText" text="Summary">
      <formula>NOT(ISERROR(SEARCH("Summary",K21)))</formula>
    </cfRule>
    <cfRule type="containsText" dxfId="1298" priority="1602" operator="containsText" text="In Guide">
      <formula>NOT(ISERROR(SEARCH("In Guide",K21)))</formula>
    </cfRule>
  </conditionalFormatting>
  <conditionalFormatting sqref="K21">
    <cfRule type="containsText" dxfId="1297" priority="1603" operator="containsText" text="Check File/Observation">
      <formula>NOT(ISERROR(SEARCH("Check File/Observation",K21)))</formula>
    </cfRule>
    <cfRule type="containsText" dxfId="1296" priority="1604" operator="containsText" text="Check File/Finding">
      <formula>NOT(ISERROR(SEARCH("Check File/Finding",K21)))</formula>
    </cfRule>
    <cfRule type="containsText" dxfId="1295" priority="1605" operator="containsText" text="Check File">
      <formula>NOT(ISERROR(SEARCH("Check File",K21)))</formula>
    </cfRule>
    <cfRule type="containsText" dxfId="1294" priority="1606" operator="containsText" text="Observation">
      <formula>NOT(ISERROR(SEARCH("Observation",K21)))</formula>
    </cfRule>
    <cfRule type="containsText" dxfId="1293" priority="1607" operator="containsText" text="Finding">
      <formula>NOT(ISERROR(SEARCH("Finding",K21)))</formula>
    </cfRule>
  </conditionalFormatting>
  <conditionalFormatting sqref="V21">
    <cfRule type="containsText" dxfId="1292" priority="1595" operator="containsText" text="Check File/Observation">
      <formula>NOT(ISERROR(SEARCH("Check File/Observation",V21)))</formula>
    </cfRule>
    <cfRule type="containsText" dxfId="1291" priority="1596" operator="containsText" text="Check File/Finding">
      <formula>NOT(ISERROR(SEARCH("Check File/Finding",V21)))</formula>
    </cfRule>
    <cfRule type="containsText" dxfId="1290" priority="1597" operator="containsText" text="Check File">
      <formula>NOT(ISERROR(SEARCH("Check File",V21)))</formula>
    </cfRule>
    <cfRule type="containsText" dxfId="1289" priority="1598" operator="containsText" text="Observation">
      <formula>NOT(ISERROR(SEARCH("Observation",V21)))</formula>
    </cfRule>
    <cfRule type="containsText" dxfId="1288" priority="1599" operator="containsText" text="Finding">
      <formula>NOT(ISERROR(SEARCH("Finding",V21)))</formula>
    </cfRule>
  </conditionalFormatting>
  <conditionalFormatting sqref="V21">
    <cfRule type="containsText" dxfId="1287" priority="1592" operator="containsText" text="Summary">
      <formula>NOT(ISERROR(SEARCH("Summary",V21)))</formula>
    </cfRule>
    <cfRule type="containsText" dxfId="1286" priority="1594" operator="containsText" text="In Guide">
      <formula>NOT(ISERROR(SEARCH("In Guide",V21)))</formula>
    </cfRule>
  </conditionalFormatting>
  <conditionalFormatting sqref="W11 W13:W29">
    <cfRule type="containsText" dxfId="1285" priority="1307" operator="containsText" text="Check File/Observation">
      <formula>NOT(ISERROR(SEARCH("Check File/Observation",W11)))</formula>
    </cfRule>
    <cfRule type="containsText" dxfId="1284" priority="1308" operator="containsText" text="Check File/Finding">
      <formula>NOT(ISERROR(SEARCH("Check File/Finding",W11)))</formula>
    </cfRule>
    <cfRule type="containsText" dxfId="1283" priority="1309" operator="containsText" text="Check File">
      <formula>NOT(ISERROR(SEARCH("Check File",W11)))</formula>
    </cfRule>
    <cfRule type="containsText" dxfId="1282" priority="1310" operator="containsText" text="Observation">
      <formula>NOT(ISERROR(SEARCH("Observation",W11)))</formula>
    </cfRule>
    <cfRule type="containsText" dxfId="1281" priority="1311" operator="containsText" text="Finding">
      <formula>NOT(ISERROR(SEARCH("Finding",W11)))</formula>
    </cfRule>
  </conditionalFormatting>
  <conditionalFormatting sqref="W11 W13:W29">
    <cfRule type="containsText" dxfId="1280" priority="1304" operator="containsText" text="Summary">
      <formula>NOT(ISERROR(SEARCH("Summary",W11)))</formula>
    </cfRule>
    <cfRule type="containsText" dxfId="1279" priority="1306" operator="containsText" text="In Guide">
      <formula>NOT(ISERROR(SEARCH("In Guide",W11)))</formula>
    </cfRule>
  </conditionalFormatting>
  <conditionalFormatting sqref="B22">
    <cfRule type="duplicateValues" dxfId="1278" priority="1583"/>
  </conditionalFormatting>
  <conditionalFormatting sqref="V22">
    <cfRule type="containsText" dxfId="1277" priority="1571" operator="containsText" text="Summary">
      <formula>NOT(ISERROR(SEARCH("Summary",V22)))</formula>
    </cfRule>
    <cfRule type="containsText" dxfId="1276" priority="1573" operator="containsText" text="In Guide">
      <formula>NOT(ISERROR(SEARCH("In Guide",V22)))</formula>
    </cfRule>
  </conditionalFormatting>
  <conditionalFormatting sqref="V22">
    <cfRule type="containsText" dxfId="1275" priority="1574" operator="containsText" text="Check File/Observation">
      <formula>NOT(ISERROR(SEARCH("Check File/Observation",V22)))</formula>
    </cfRule>
    <cfRule type="containsText" dxfId="1274" priority="1575" operator="containsText" text="Check File/Finding">
      <formula>NOT(ISERROR(SEARCH("Check File/Finding",V22)))</formula>
    </cfRule>
    <cfRule type="containsText" dxfId="1273" priority="1576" operator="containsText" text="Check File">
      <formula>NOT(ISERROR(SEARCH("Check File",V22)))</formula>
    </cfRule>
    <cfRule type="containsText" dxfId="1272" priority="1577" operator="containsText" text="Observation">
      <formula>NOT(ISERROR(SEARCH("Observation",V22)))</formula>
    </cfRule>
    <cfRule type="containsText" dxfId="1271" priority="1578" operator="containsText" text="Finding">
      <formula>NOT(ISERROR(SEARCH("Finding",V22)))</formula>
    </cfRule>
  </conditionalFormatting>
  <conditionalFormatting sqref="B23">
    <cfRule type="duplicateValues" dxfId="1270" priority="1562"/>
  </conditionalFormatting>
  <conditionalFormatting sqref="V23">
    <cfRule type="containsText" dxfId="1269" priority="1550" operator="containsText" text="Summary">
      <formula>NOT(ISERROR(SEARCH("Summary",V23)))</formula>
    </cfRule>
    <cfRule type="containsText" dxfId="1268" priority="1552" operator="containsText" text="In Guide">
      <formula>NOT(ISERROR(SEARCH("In Guide",V23)))</formula>
    </cfRule>
  </conditionalFormatting>
  <conditionalFormatting sqref="V23">
    <cfRule type="containsText" dxfId="1267" priority="1553" operator="containsText" text="Check File/Observation">
      <formula>NOT(ISERROR(SEARCH("Check File/Observation",V23)))</formula>
    </cfRule>
    <cfRule type="containsText" dxfId="1266" priority="1554" operator="containsText" text="Check File/Finding">
      <formula>NOT(ISERROR(SEARCH("Check File/Finding",V23)))</formula>
    </cfRule>
    <cfRule type="containsText" dxfId="1265" priority="1555" operator="containsText" text="Check File">
      <formula>NOT(ISERROR(SEARCH("Check File",V23)))</formula>
    </cfRule>
    <cfRule type="containsText" dxfId="1264" priority="1556" operator="containsText" text="Observation">
      <formula>NOT(ISERROR(SEARCH("Observation",V23)))</formula>
    </cfRule>
    <cfRule type="containsText" dxfId="1263" priority="1557" operator="containsText" text="Finding">
      <formula>NOT(ISERROR(SEARCH("Finding",V23)))</formula>
    </cfRule>
  </conditionalFormatting>
  <conditionalFormatting sqref="B24">
    <cfRule type="duplicateValues" dxfId="1262" priority="1541"/>
  </conditionalFormatting>
  <conditionalFormatting sqref="B25">
    <cfRule type="duplicateValues" dxfId="1261" priority="1520"/>
  </conditionalFormatting>
  <conditionalFormatting sqref="K25">
    <cfRule type="containsText" dxfId="1260" priority="1508" operator="containsText" text="Summary">
      <formula>NOT(ISERROR(SEARCH("Summary",K25)))</formula>
    </cfRule>
    <cfRule type="containsText" dxfId="1259" priority="1510" operator="containsText" text="In Guide">
      <formula>NOT(ISERROR(SEARCH("In Guide",K25)))</formula>
    </cfRule>
  </conditionalFormatting>
  <conditionalFormatting sqref="K25">
    <cfRule type="containsText" dxfId="1258" priority="1511" operator="containsText" text="Check File/Observation">
      <formula>NOT(ISERROR(SEARCH("Check File/Observation",K25)))</formula>
    </cfRule>
    <cfRule type="containsText" dxfId="1257" priority="1512" operator="containsText" text="Check File/Finding">
      <formula>NOT(ISERROR(SEARCH("Check File/Finding",K25)))</formula>
    </cfRule>
    <cfRule type="containsText" dxfId="1256" priority="1513" operator="containsText" text="Check File">
      <formula>NOT(ISERROR(SEARCH("Check File",K25)))</formula>
    </cfRule>
    <cfRule type="containsText" dxfId="1255" priority="1514" operator="containsText" text="Observation">
      <formula>NOT(ISERROR(SEARCH("Observation",K25)))</formula>
    </cfRule>
    <cfRule type="containsText" dxfId="1254" priority="1515" operator="containsText" text="Finding">
      <formula>NOT(ISERROR(SEARCH("Finding",K25)))</formula>
    </cfRule>
  </conditionalFormatting>
  <conditionalFormatting sqref="V25">
    <cfRule type="containsText" dxfId="1253" priority="1503" operator="containsText" text="Check File/Observation">
      <formula>NOT(ISERROR(SEARCH("Check File/Observation",V25)))</formula>
    </cfRule>
    <cfRule type="containsText" dxfId="1252" priority="1504" operator="containsText" text="Check File/Finding">
      <formula>NOT(ISERROR(SEARCH("Check File/Finding",V25)))</formula>
    </cfRule>
    <cfRule type="containsText" dxfId="1251" priority="1505" operator="containsText" text="Check File">
      <formula>NOT(ISERROR(SEARCH("Check File",V25)))</formula>
    </cfRule>
    <cfRule type="containsText" dxfId="1250" priority="1506" operator="containsText" text="Observation">
      <formula>NOT(ISERROR(SEARCH("Observation",V25)))</formula>
    </cfRule>
    <cfRule type="containsText" dxfId="1249" priority="1507" operator="containsText" text="Finding">
      <formula>NOT(ISERROR(SEARCH("Finding",V25)))</formula>
    </cfRule>
  </conditionalFormatting>
  <conditionalFormatting sqref="V25">
    <cfRule type="containsText" dxfId="1248" priority="1500" operator="containsText" text="Summary">
      <formula>NOT(ISERROR(SEARCH("Summary",V25)))</formula>
    </cfRule>
    <cfRule type="containsText" dxfId="1247" priority="1502" operator="containsText" text="In Guide">
      <formula>NOT(ISERROR(SEARCH("In Guide",V25)))</formula>
    </cfRule>
  </conditionalFormatting>
  <conditionalFormatting sqref="B26">
    <cfRule type="duplicateValues" dxfId="1246" priority="1491"/>
  </conditionalFormatting>
  <conditionalFormatting sqref="K26">
    <cfRule type="containsText" dxfId="1245" priority="1479" operator="containsText" text="Summary">
      <formula>NOT(ISERROR(SEARCH("Summary",K26)))</formula>
    </cfRule>
    <cfRule type="containsText" dxfId="1244" priority="1481" operator="containsText" text="In Guide">
      <formula>NOT(ISERROR(SEARCH("In Guide",K26)))</formula>
    </cfRule>
  </conditionalFormatting>
  <conditionalFormatting sqref="K26">
    <cfRule type="containsText" dxfId="1243" priority="1482" operator="containsText" text="Check File/Observation">
      <formula>NOT(ISERROR(SEARCH("Check File/Observation",K26)))</formula>
    </cfRule>
    <cfRule type="containsText" dxfId="1242" priority="1483" operator="containsText" text="Check File/Finding">
      <formula>NOT(ISERROR(SEARCH("Check File/Finding",K26)))</formula>
    </cfRule>
    <cfRule type="containsText" dxfId="1241" priority="1484" operator="containsText" text="Check File">
      <formula>NOT(ISERROR(SEARCH("Check File",K26)))</formula>
    </cfRule>
    <cfRule type="containsText" dxfId="1240" priority="1485" operator="containsText" text="Observation">
      <formula>NOT(ISERROR(SEARCH("Observation",K26)))</formula>
    </cfRule>
    <cfRule type="containsText" dxfId="1239" priority="1486" operator="containsText" text="Finding">
      <formula>NOT(ISERROR(SEARCH("Finding",K26)))</formula>
    </cfRule>
  </conditionalFormatting>
  <conditionalFormatting sqref="V26">
    <cfRule type="containsText" dxfId="1238" priority="1474" operator="containsText" text="Check File/Observation">
      <formula>NOT(ISERROR(SEARCH("Check File/Observation",V26)))</formula>
    </cfRule>
    <cfRule type="containsText" dxfId="1237" priority="1475" operator="containsText" text="Check File/Finding">
      <formula>NOT(ISERROR(SEARCH("Check File/Finding",V26)))</formula>
    </cfRule>
    <cfRule type="containsText" dxfId="1236" priority="1476" operator="containsText" text="Check File">
      <formula>NOT(ISERROR(SEARCH("Check File",V26)))</formula>
    </cfRule>
    <cfRule type="containsText" dxfId="1235" priority="1477" operator="containsText" text="Observation">
      <formula>NOT(ISERROR(SEARCH("Observation",V26)))</formula>
    </cfRule>
    <cfRule type="containsText" dxfId="1234" priority="1478" operator="containsText" text="Finding">
      <formula>NOT(ISERROR(SEARCH("Finding",V26)))</formula>
    </cfRule>
  </conditionalFormatting>
  <conditionalFormatting sqref="V26">
    <cfRule type="containsText" dxfId="1233" priority="1471" operator="containsText" text="Summary">
      <formula>NOT(ISERROR(SEARCH("Summary",V26)))</formula>
    </cfRule>
    <cfRule type="containsText" dxfId="1232" priority="1473" operator="containsText" text="In Guide">
      <formula>NOT(ISERROR(SEARCH("In Guide",V26)))</formula>
    </cfRule>
  </conditionalFormatting>
  <conditionalFormatting sqref="B27">
    <cfRule type="duplicateValues" dxfId="1231" priority="1462"/>
  </conditionalFormatting>
  <conditionalFormatting sqref="B28">
    <cfRule type="duplicateValues" dxfId="1230" priority="1441"/>
  </conditionalFormatting>
  <conditionalFormatting sqref="K28">
    <cfRule type="containsText" dxfId="1229" priority="1429" operator="containsText" text="Summary">
      <formula>NOT(ISERROR(SEARCH("Summary",K28)))</formula>
    </cfRule>
    <cfRule type="containsText" dxfId="1228" priority="1431" operator="containsText" text="In Guide">
      <formula>NOT(ISERROR(SEARCH("In Guide",K28)))</formula>
    </cfRule>
  </conditionalFormatting>
  <conditionalFormatting sqref="K28">
    <cfRule type="containsText" dxfId="1227" priority="1432" operator="containsText" text="Check File/Observation">
      <formula>NOT(ISERROR(SEARCH("Check File/Observation",K28)))</formula>
    </cfRule>
    <cfRule type="containsText" dxfId="1226" priority="1433" operator="containsText" text="Check File/Finding">
      <formula>NOT(ISERROR(SEARCH("Check File/Finding",K28)))</formula>
    </cfRule>
    <cfRule type="containsText" dxfId="1225" priority="1434" operator="containsText" text="Check File">
      <formula>NOT(ISERROR(SEARCH("Check File",K28)))</formula>
    </cfRule>
    <cfRule type="containsText" dxfId="1224" priority="1435" operator="containsText" text="Observation">
      <formula>NOT(ISERROR(SEARCH("Observation",K28)))</formula>
    </cfRule>
    <cfRule type="containsText" dxfId="1223" priority="1436" operator="containsText" text="Finding">
      <formula>NOT(ISERROR(SEARCH("Finding",K28)))</formula>
    </cfRule>
  </conditionalFormatting>
  <conditionalFormatting sqref="V28">
    <cfRule type="containsText" dxfId="1222" priority="1424" operator="containsText" text="Check File/Observation">
      <formula>NOT(ISERROR(SEARCH("Check File/Observation",V28)))</formula>
    </cfRule>
    <cfRule type="containsText" dxfId="1221" priority="1425" operator="containsText" text="Check File/Finding">
      <formula>NOT(ISERROR(SEARCH("Check File/Finding",V28)))</formula>
    </cfRule>
    <cfRule type="containsText" dxfId="1220" priority="1426" operator="containsText" text="Check File">
      <formula>NOT(ISERROR(SEARCH("Check File",V28)))</formula>
    </cfRule>
    <cfRule type="containsText" dxfId="1219" priority="1427" operator="containsText" text="Observation">
      <formula>NOT(ISERROR(SEARCH("Observation",V28)))</formula>
    </cfRule>
    <cfRule type="containsText" dxfId="1218" priority="1428" operator="containsText" text="Finding">
      <formula>NOT(ISERROR(SEARCH("Finding",V28)))</formula>
    </cfRule>
  </conditionalFormatting>
  <conditionalFormatting sqref="V28">
    <cfRule type="containsText" dxfId="1217" priority="1421" operator="containsText" text="Summary">
      <formula>NOT(ISERROR(SEARCH("Summary",V28)))</formula>
    </cfRule>
    <cfRule type="containsText" dxfId="1216" priority="1423" operator="containsText" text="In Guide">
      <formula>NOT(ISERROR(SEARCH("In Guide",V28)))</formula>
    </cfRule>
  </conditionalFormatting>
  <conditionalFormatting sqref="B29">
    <cfRule type="duplicateValues" dxfId="1215" priority="1412"/>
  </conditionalFormatting>
  <conditionalFormatting sqref="K29">
    <cfRule type="containsText" dxfId="1214" priority="1400" operator="containsText" text="Summary">
      <formula>NOT(ISERROR(SEARCH("Summary",K29)))</formula>
    </cfRule>
    <cfRule type="containsText" dxfId="1213" priority="1402" operator="containsText" text="In Guide">
      <formula>NOT(ISERROR(SEARCH("In Guide",K29)))</formula>
    </cfRule>
  </conditionalFormatting>
  <conditionalFormatting sqref="K29">
    <cfRule type="containsText" dxfId="1212" priority="1403" operator="containsText" text="Check File/Observation">
      <formula>NOT(ISERROR(SEARCH("Check File/Observation",K29)))</formula>
    </cfRule>
    <cfRule type="containsText" dxfId="1211" priority="1404" operator="containsText" text="Check File/Finding">
      <formula>NOT(ISERROR(SEARCH("Check File/Finding",K29)))</formula>
    </cfRule>
    <cfRule type="containsText" dxfId="1210" priority="1405" operator="containsText" text="Check File">
      <formula>NOT(ISERROR(SEARCH("Check File",K29)))</formula>
    </cfRule>
    <cfRule type="containsText" dxfId="1209" priority="1406" operator="containsText" text="Observation">
      <formula>NOT(ISERROR(SEARCH("Observation",K29)))</formula>
    </cfRule>
    <cfRule type="containsText" dxfId="1208" priority="1407" operator="containsText" text="Finding">
      <formula>NOT(ISERROR(SEARCH("Finding",K29)))</formula>
    </cfRule>
  </conditionalFormatting>
  <conditionalFormatting sqref="V29">
    <cfRule type="containsText" dxfId="1207" priority="1395" operator="containsText" text="Check File/Observation">
      <formula>NOT(ISERROR(SEARCH("Check File/Observation",V29)))</formula>
    </cfRule>
    <cfRule type="containsText" dxfId="1206" priority="1396" operator="containsText" text="Check File/Finding">
      <formula>NOT(ISERROR(SEARCH("Check File/Finding",V29)))</formula>
    </cfRule>
    <cfRule type="containsText" dxfId="1205" priority="1397" operator="containsText" text="Check File">
      <formula>NOT(ISERROR(SEARCH("Check File",V29)))</formula>
    </cfRule>
    <cfRule type="containsText" dxfId="1204" priority="1398" operator="containsText" text="Observation">
      <formula>NOT(ISERROR(SEARCH("Observation",V29)))</formula>
    </cfRule>
    <cfRule type="containsText" dxfId="1203" priority="1399" operator="containsText" text="Finding">
      <formula>NOT(ISERROR(SEARCH("Finding",V29)))</formula>
    </cfRule>
  </conditionalFormatting>
  <conditionalFormatting sqref="V29">
    <cfRule type="containsText" dxfId="1202" priority="1392" operator="containsText" text="Summary">
      <formula>NOT(ISERROR(SEARCH("Summary",V29)))</formula>
    </cfRule>
    <cfRule type="containsText" dxfId="1201" priority="1394" operator="containsText" text="In Guide">
      <formula>NOT(ISERROR(SEARCH("In Guide",V29)))</formula>
    </cfRule>
  </conditionalFormatting>
  <conditionalFormatting sqref="U11 U13:U23 U25:U26 U28:U29">
    <cfRule type="containsText" dxfId="1200" priority="1323" operator="containsText" text="Check File/Observation">
      <formula>NOT(ISERROR(SEARCH("Check File/Observation",U11)))</formula>
    </cfRule>
    <cfRule type="containsText" dxfId="1199" priority="1324" operator="containsText" text="Check File/Finding">
      <formula>NOT(ISERROR(SEARCH("Check File/Finding",U11)))</formula>
    </cfRule>
    <cfRule type="containsText" dxfId="1198" priority="1325" operator="containsText" text="Check File">
      <formula>NOT(ISERROR(SEARCH("Check File",U11)))</formula>
    </cfRule>
    <cfRule type="containsText" dxfId="1197" priority="1326" operator="containsText" text="Observation">
      <formula>NOT(ISERROR(SEARCH("Observation",U11)))</formula>
    </cfRule>
    <cfRule type="containsText" dxfId="1196" priority="1327" operator="containsText" text="Finding">
      <formula>NOT(ISERROR(SEARCH("Finding",U11)))</formula>
    </cfRule>
  </conditionalFormatting>
  <conditionalFormatting sqref="U11 U13:U23 U25:U26 U28:U29">
    <cfRule type="containsText" dxfId="1195" priority="1320" operator="containsText" text="Summary">
      <formula>NOT(ISERROR(SEARCH("Summary",U11)))</formula>
    </cfRule>
    <cfRule type="containsText" dxfId="1194" priority="1322" operator="containsText" text="In Guide">
      <formula>NOT(ISERROR(SEARCH("In Guide",U11)))</formula>
    </cfRule>
  </conditionalFormatting>
  <conditionalFormatting sqref="V11 V13:V23 V25:V26 V28:V29">
    <cfRule type="containsText" dxfId="1193" priority="1315" operator="containsText" text="Check File/Observation">
      <formula>NOT(ISERROR(SEARCH("Check File/Observation",V11)))</formula>
    </cfRule>
    <cfRule type="containsText" dxfId="1192" priority="1316" operator="containsText" text="Check File/Finding">
      <formula>NOT(ISERROR(SEARCH("Check File/Finding",V11)))</formula>
    </cfRule>
    <cfRule type="containsText" dxfId="1191" priority="1317" operator="containsText" text="Check File">
      <formula>NOT(ISERROR(SEARCH("Check File",V11)))</formula>
    </cfRule>
    <cfRule type="containsText" dxfId="1190" priority="1318" operator="containsText" text="Observation">
      <formula>NOT(ISERROR(SEARCH("Observation",V11)))</formula>
    </cfRule>
    <cfRule type="containsText" dxfId="1189" priority="1319" operator="containsText" text="Finding">
      <formula>NOT(ISERROR(SEARCH("Finding",V11)))</formula>
    </cfRule>
  </conditionalFormatting>
  <conditionalFormatting sqref="V11 V13:V23 V25:V26 V28:V29">
    <cfRule type="containsText" dxfId="1188" priority="1312" operator="containsText" text="Summary">
      <formula>NOT(ISERROR(SEARCH("Summary",V11)))</formula>
    </cfRule>
    <cfRule type="containsText" dxfId="1187" priority="1314" operator="containsText" text="In Guide">
      <formula>NOT(ISERROR(SEARCH("In Guide",V11)))</formula>
    </cfRule>
  </conditionalFormatting>
  <conditionalFormatting sqref="Y11 Y14:Y29">
    <cfRule type="containsText" dxfId="1186" priority="1291" operator="containsText" text="Check File/Observation">
      <formula>NOT(ISERROR(SEARCH("Check File/Observation",Y11)))</formula>
    </cfRule>
    <cfRule type="containsText" dxfId="1185" priority="1292" operator="containsText" text="Check File/Finding">
      <formula>NOT(ISERROR(SEARCH("Check File/Finding",Y11)))</formula>
    </cfRule>
    <cfRule type="containsText" dxfId="1184" priority="1293" operator="containsText" text="Check File">
      <formula>NOT(ISERROR(SEARCH("Check File",Y11)))</formula>
    </cfRule>
    <cfRule type="containsText" dxfId="1183" priority="1294" operator="containsText" text="Observation">
      <formula>NOT(ISERROR(SEARCH("Observation",Y11)))</formula>
    </cfRule>
    <cfRule type="containsText" dxfId="1182" priority="1295" operator="containsText" text="Finding">
      <formula>NOT(ISERROR(SEARCH("Finding",Y11)))</formula>
    </cfRule>
  </conditionalFormatting>
  <conditionalFormatting sqref="Y11 Y14:Y29">
    <cfRule type="containsText" dxfId="1181" priority="1288" operator="containsText" text="Summary">
      <formula>NOT(ISERROR(SEARCH("Summary",Y11)))</formula>
    </cfRule>
    <cfRule type="containsText" dxfId="1180" priority="1290" operator="containsText" text="In Guide">
      <formula>NOT(ISERROR(SEARCH("In Guide",Y11)))</formula>
    </cfRule>
  </conditionalFormatting>
  <conditionalFormatting sqref="U12">
    <cfRule type="containsText" dxfId="1179" priority="1243" operator="containsText" text="Check File/Observation">
      <formula>NOT(ISERROR(SEARCH("Check File/Observation",U12)))</formula>
    </cfRule>
    <cfRule type="containsText" dxfId="1178" priority="1244" operator="containsText" text="Check File/Finding">
      <formula>NOT(ISERROR(SEARCH("Check File/Finding",U12)))</formula>
    </cfRule>
    <cfRule type="containsText" dxfId="1177" priority="1245" operator="containsText" text="Check File">
      <formula>NOT(ISERROR(SEARCH("Check File",U12)))</formula>
    </cfRule>
    <cfRule type="containsText" dxfId="1176" priority="1246" operator="containsText" text="Observation">
      <formula>NOT(ISERROR(SEARCH("Observation",U12)))</formula>
    </cfRule>
    <cfRule type="containsText" dxfId="1175" priority="1247" operator="containsText" text="Finding">
      <formula>NOT(ISERROR(SEARCH("Finding",U12)))</formula>
    </cfRule>
  </conditionalFormatting>
  <conditionalFormatting sqref="U12">
    <cfRule type="containsText" dxfId="1174" priority="1240" operator="containsText" text="Summary">
      <formula>NOT(ISERROR(SEARCH("Summary",U12)))</formula>
    </cfRule>
    <cfRule type="containsText" dxfId="1173" priority="1242" operator="containsText" text="In Guide">
      <formula>NOT(ISERROR(SEARCH("In Guide",U12)))</formula>
    </cfRule>
  </conditionalFormatting>
  <conditionalFormatting sqref="V12">
    <cfRule type="containsText" dxfId="1172" priority="1235" operator="containsText" text="Check File/Observation">
      <formula>NOT(ISERROR(SEARCH("Check File/Observation",V12)))</formula>
    </cfRule>
    <cfRule type="containsText" dxfId="1171" priority="1236" operator="containsText" text="Check File/Finding">
      <formula>NOT(ISERROR(SEARCH("Check File/Finding",V12)))</formula>
    </cfRule>
    <cfRule type="containsText" dxfId="1170" priority="1237" operator="containsText" text="Check File">
      <formula>NOT(ISERROR(SEARCH("Check File",V12)))</formula>
    </cfRule>
    <cfRule type="containsText" dxfId="1169" priority="1238" operator="containsText" text="Observation">
      <formula>NOT(ISERROR(SEARCH("Observation",V12)))</formula>
    </cfRule>
    <cfRule type="containsText" dxfId="1168" priority="1239" operator="containsText" text="Finding">
      <formula>NOT(ISERROR(SEARCH("Finding",V12)))</formula>
    </cfRule>
  </conditionalFormatting>
  <conditionalFormatting sqref="V12">
    <cfRule type="containsText" dxfId="1167" priority="1232" operator="containsText" text="Summary">
      <formula>NOT(ISERROR(SEARCH("Summary",V12)))</formula>
    </cfRule>
    <cfRule type="containsText" dxfId="1166" priority="1234" operator="containsText" text="In Guide">
      <formula>NOT(ISERROR(SEARCH("In Guide",V12)))</formula>
    </cfRule>
  </conditionalFormatting>
  <conditionalFormatting sqref="W12">
    <cfRule type="containsText" dxfId="1165" priority="1227" operator="containsText" text="Check File/Observation">
      <formula>NOT(ISERROR(SEARCH("Check File/Observation",W12)))</formula>
    </cfRule>
    <cfRule type="containsText" dxfId="1164" priority="1228" operator="containsText" text="Check File/Finding">
      <formula>NOT(ISERROR(SEARCH("Check File/Finding",W12)))</formula>
    </cfRule>
    <cfRule type="containsText" dxfId="1163" priority="1229" operator="containsText" text="Check File">
      <formula>NOT(ISERROR(SEARCH("Check File",W12)))</formula>
    </cfRule>
    <cfRule type="containsText" dxfId="1162" priority="1230" operator="containsText" text="Observation">
      <formula>NOT(ISERROR(SEARCH("Observation",W12)))</formula>
    </cfRule>
    <cfRule type="containsText" dxfId="1161" priority="1231" operator="containsText" text="Finding">
      <formula>NOT(ISERROR(SEARCH("Finding",W12)))</formula>
    </cfRule>
  </conditionalFormatting>
  <conditionalFormatting sqref="W12">
    <cfRule type="containsText" dxfId="1160" priority="1224" operator="containsText" text="Summary">
      <formula>NOT(ISERROR(SEARCH("Summary",W12)))</formula>
    </cfRule>
    <cfRule type="containsText" dxfId="1159" priority="1226" operator="containsText" text="In Guide">
      <formula>NOT(ISERROR(SEARCH("In Guide",W12)))</formula>
    </cfRule>
  </conditionalFormatting>
  <conditionalFormatting sqref="Y12">
    <cfRule type="containsText" dxfId="1158" priority="1211" operator="containsText" text="Check File/Observation">
      <formula>NOT(ISERROR(SEARCH("Check File/Observation",Y12)))</formula>
    </cfRule>
    <cfRule type="containsText" dxfId="1157" priority="1212" operator="containsText" text="Check File/Finding">
      <formula>NOT(ISERROR(SEARCH("Check File/Finding",Y12)))</formula>
    </cfRule>
    <cfRule type="containsText" dxfId="1156" priority="1213" operator="containsText" text="Check File">
      <formula>NOT(ISERROR(SEARCH("Check File",Y12)))</formula>
    </cfRule>
    <cfRule type="containsText" dxfId="1155" priority="1214" operator="containsText" text="Observation">
      <formula>NOT(ISERROR(SEARCH("Observation",Y12)))</formula>
    </cfRule>
    <cfRule type="containsText" dxfId="1154" priority="1215" operator="containsText" text="Finding">
      <formula>NOT(ISERROR(SEARCH("Finding",Y12)))</formula>
    </cfRule>
  </conditionalFormatting>
  <conditionalFormatting sqref="Y12">
    <cfRule type="containsText" dxfId="1153" priority="1208" operator="containsText" text="Summary">
      <formula>NOT(ISERROR(SEARCH("Summary",Y12)))</formula>
    </cfRule>
    <cfRule type="containsText" dxfId="1152" priority="1210" operator="containsText" text="In Guide">
      <formula>NOT(ISERROR(SEARCH("In Guide",Y12)))</formula>
    </cfRule>
  </conditionalFormatting>
  <conditionalFormatting sqref="Y13">
    <cfRule type="containsText" dxfId="1151" priority="1195" operator="containsText" text="Check File/Observation">
      <formula>NOT(ISERROR(SEARCH("Check File/Observation",Y13)))</formula>
    </cfRule>
    <cfRule type="containsText" dxfId="1150" priority="1196" operator="containsText" text="Check File/Finding">
      <formula>NOT(ISERROR(SEARCH("Check File/Finding",Y13)))</formula>
    </cfRule>
    <cfRule type="containsText" dxfId="1149" priority="1197" operator="containsText" text="Check File">
      <formula>NOT(ISERROR(SEARCH("Check File",Y13)))</formula>
    </cfRule>
    <cfRule type="containsText" dxfId="1148" priority="1198" operator="containsText" text="Observation">
      <formula>NOT(ISERROR(SEARCH("Observation",Y13)))</formula>
    </cfRule>
    <cfRule type="containsText" dxfId="1147" priority="1199" operator="containsText" text="Finding">
      <formula>NOT(ISERROR(SEARCH("Finding",Y13)))</formula>
    </cfRule>
  </conditionalFormatting>
  <conditionalFormatting sqref="Y13">
    <cfRule type="containsText" dxfId="1146" priority="1192" operator="containsText" text="Summary">
      <formula>NOT(ISERROR(SEARCH("Summary",Y13)))</formula>
    </cfRule>
    <cfRule type="containsText" dxfId="1145" priority="1194" operator="containsText" text="In Guide">
      <formula>NOT(ISERROR(SEARCH("In Guide",Y13)))</formula>
    </cfRule>
  </conditionalFormatting>
  <conditionalFormatting sqref="K22">
    <cfRule type="containsText" dxfId="1144" priority="1171" operator="containsText" text="Check File/Observation">
      <formula>NOT(ISERROR(SEARCH("Check File/Observation",K22)))</formula>
    </cfRule>
    <cfRule type="containsText" dxfId="1143" priority="1172" operator="containsText" text="Check File/Finding">
      <formula>NOT(ISERROR(SEARCH("Check File/Finding",K22)))</formula>
    </cfRule>
    <cfRule type="containsText" dxfId="1142" priority="1173" operator="containsText" text="Check File">
      <formula>NOT(ISERROR(SEARCH("Check File",K22)))</formula>
    </cfRule>
    <cfRule type="containsText" dxfId="1141" priority="1174" operator="containsText" text="Observation">
      <formula>NOT(ISERROR(SEARCH("Observation",K22)))</formula>
    </cfRule>
    <cfRule type="containsText" dxfId="1140" priority="1175" operator="containsText" text="Finding">
      <formula>NOT(ISERROR(SEARCH("Finding",K22)))</formula>
    </cfRule>
  </conditionalFormatting>
  <conditionalFormatting sqref="K22">
    <cfRule type="containsText" dxfId="1139" priority="1168" operator="containsText" text="Summary">
      <formula>NOT(ISERROR(SEARCH("Summary",K22)))</formula>
    </cfRule>
    <cfRule type="containsText" dxfId="1138" priority="1170" operator="containsText" text="In Guide">
      <formula>NOT(ISERROR(SEARCH("In Guide",K22)))</formula>
    </cfRule>
  </conditionalFormatting>
  <conditionalFormatting sqref="K22">
    <cfRule type="containsText" dxfId="1137" priority="1163" operator="containsText" text="Check File/Observation">
      <formula>NOT(ISERROR(SEARCH("Check File/Observation",K22)))</formula>
    </cfRule>
    <cfRule type="containsText" dxfId="1136" priority="1164" operator="containsText" text="Check File/Finding">
      <formula>NOT(ISERROR(SEARCH("Check File/Finding",K22)))</formula>
    </cfRule>
    <cfRule type="containsText" dxfId="1135" priority="1165" operator="containsText" text="Check File">
      <formula>NOT(ISERROR(SEARCH("Check File",K22)))</formula>
    </cfRule>
    <cfRule type="containsText" dxfId="1134" priority="1166" operator="containsText" text="Observation">
      <formula>NOT(ISERROR(SEARCH("Observation",K22)))</formula>
    </cfRule>
    <cfRule type="containsText" dxfId="1133" priority="1167" operator="containsText" text="Finding">
      <formula>NOT(ISERROR(SEARCH("Finding",K22)))</formula>
    </cfRule>
  </conditionalFormatting>
  <conditionalFormatting sqref="K22">
    <cfRule type="containsText" dxfId="1132" priority="1160" operator="containsText" text="Summary">
      <formula>NOT(ISERROR(SEARCH("Summary",K22)))</formula>
    </cfRule>
    <cfRule type="containsText" dxfId="1131" priority="1162" operator="containsText" text="In Guide">
      <formula>NOT(ISERROR(SEARCH("In Guide",K22)))</formula>
    </cfRule>
  </conditionalFormatting>
  <conditionalFormatting sqref="K23">
    <cfRule type="containsText" dxfId="1130" priority="1155" operator="containsText" text="Check File/Observation">
      <formula>NOT(ISERROR(SEARCH("Check File/Observation",K23)))</formula>
    </cfRule>
    <cfRule type="containsText" dxfId="1129" priority="1156" operator="containsText" text="Check File/Finding">
      <formula>NOT(ISERROR(SEARCH("Check File/Finding",K23)))</formula>
    </cfRule>
    <cfRule type="containsText" dxfId="1128" priority="1157" operator="containsText" text="Check File">
      <formula>NOT(ISERROR(SEARCH("Check File",K23)))</formula>
    </cfRule>
    <cfRule type="containsText" dxfId="1127" priority="1158" operator="containsText" text="Observation">
      <formula>NOT(ISERROR(SEARCH("Observation",K23)))</formula>
    </cfRule>
    <cfRule type="containsText" dxfId="1126" priority="1159" operator="containsText" text="Finding">
      <formula>NOT(ISERROR(SEARCH("Finding",K23)))</formula>
    </cfRule>
  </conditionalFormatting>
  <conditionalFormatting sqref="K23">
    <cfRule type="containsText" dxfId="1125" priority="1152" operator="containsText" text="Summary">
      <formula>NOT(ISERROR(SEARCH("Summary",K23)))</formula>
    </cfRule>
    <cfRule type="containsText" dxfId="1124" priority="1154" operator="containsText" text="In Guide">
      <formula>NOT(ISERROR(SEARCH("In Guide",K23)))</formula>
    </cfRule>
  </conditionalFormatting>
  <conditionalFormatting sqref="K23">
    <cfRule type="containsText" dxfId="1123" priority="1147" operator="containsText" text="Check File/Observation">
      <formula>NOT(ISERROR(SEARCH("Check File/Observation",K23)))</formula>
    </cfRule>
    <cfRule type="containsText" dxfId="1122" priority="1148" operator="containsText" text="Check File/Finding">
      <formula>NOT(ISERROR(SEARCH("Check File/Finding",K23)))</formula>
    </cfRule>
    <cfRule type="containsText" dxfId="1121" priority="1149" operator="containsText" text="Check File">
      <formula>NOT(ISERROR(SEARCH("Check File",K23)))</formula>
    </cfRule>
    <cfRule type="containsText" dxfId="1120" priority="1150" operator="containsText" text="Observation">
      <formula>NOT(ISERROR(SEARCH("Observation",K23)))</formula>
    </cfRule>
    <cfRule type="containsText" dxfId="1119" priority="1151" operator="containsText" text="Finding">
      <formula>NOT(ISERROR(SEARCH("Finding",K23)))</formula>
    </cfRule>
  </conditionalFormatting>
  <conditionalFormatting sqref="K23">
    <cfRule type="containsText" dxfId="1118" priority="1144" operator="containsText" text="Summary">
      <formula>NOT(ISERROR(SEARCH("Summary",K23)))</formula>
    </cfRule>
    <cfRule type="containsText" dxfId="1117" priority="1146" operator="containsText" text="In Guide">
      <formula>NOT(ISERROR(SEARCH("In Guide",K23)))</formula>
    </cfRule>
  </conditionalFormatting>
  <conditionalFormatting sqref="V23">
    <cfRule type="containsText" dxfId="1116" priority="1139" operator="containsText" text="Check File/Observation">
      <formula>NOT(ISERROR(SEARCH("Check File/Observation",V23)))</formula>
    </cfRule>
    <cfRule type="containsText" dxfId="1115" priority="1140" operator="containsText" text="Check File/Finding">
      <formula>NOT(ISERROR(SEARCH("Check File/Finding",V23)))</formula>
    </cfRule>
    <cfRule type="containsText" dxfId="1114" priority="1141" operator="containsText" text="Check File">
      <formula>NOT(ISERROR(SEARCH("Check File",V23)))</formula>
    </cfRule>
    <cfRule type="containsText" dxfId="1113" priority="1142" operator="containsText" text="Observation">
      <formula>NOT(ISERROR(SEARCH("Observation",V23)))</formula>
    </cfRule>
    <cfRule type="containsText" dxfId="1112" priority="1143" operator="containsText" text="Finding">
      <formula>NOT(ISERROR(SEARCH("Finding",V23)))</formula>
    </cfRule>
  </conditionalFormatting>
  <conditionalFormatting sqref="V23">
    <cfRule type="containsText" dxfId="1111" priority="1136" operator="containsText" text="Summary">
      <formula>NOT(ISERROR(SEARCH("Summary",V23)))</formula>
    </cfRule>
    <cfRule type="containsText" dxfId="1110" priority="1138" operator="containsText" text="In Guide">
      <formula>NOT(ISERROR(SEARCH("In Guide",V23)))</formula>
    </cfRule>
  </conditionalFormatting>
  <conditionalFormatting sqref="V23">
    <cfRule type="containsText" dxfId="1109" priority="1131" operator="containsText" text="Check File/Observation">
      <formula>NOT(ISERROR(SEARCH("Check File/Observation",V23)))</formula>
    </cfRule>
    <cfRule type="containsText" dxfId="1108" priority="1132" operator="containsText" text="Check File/Finding">
      <formula>NOT(ISERROR(SEARCH("Check File/Finding",V23)))</formula>
    </cfRule>
    <cfRule type="containsText" dxfId="1107" priority="1133" operator="containsText" text="Check File">
      <formula>NOT(ISERROR(SEARCH("Check File",V23)))</formula>
    </cfRule>
    <cfRule type="containsText" dxfId="1106" priority="1134" operator="containsText" text="Observation">
      <formula>NOT(ISERROR(SEARCH("Observation",V23)))</formula>
    </cfRule>
    <cfRule type="containsText" dxfId="1105" priority="1135" operator="containsText" text="Finding">
      <formula>NOT(ISERROR(SEARCH("Finding",V23)))</formula>
    </cfRule>
  </conditionalFormatting>
  <conditionalFormatting sqref="V23">
    <cfRule type="containsText" dxfId="1104" priority="1128" operator="containsText" text="Summary">
      <formula>NOT(ISERROR(SEARCH("Summary",V23)))</formula>
    </cfRule>
    <cfRule type="containsText" dxfId="1103" priority="1130" operator="containsText" text="In Guide">
      <formula>NOT(ISERROR(SEARCH("In Guide",V23)))</formula>
    </cfRule>
  </conditionalFormatting>
  <conditionalFormatting sqref="V22">
    <cfRule type="containsText" dxfId="1102" priority="1123" operator="containsText" text="Check File/Observation">
      <formula>NOT(ISERROR(SEARCH("Check File/Observation",V22)))</formula>
    </cfRule>
    <cfRule type="containsText" dxfId="1101" priority="1124" operator="containsText" text="Check File/Finding">
      <formula>NOT(ISERROR(SEARCH("Check File/Finding",V22)))</formula>
    </cfRule>
    <cfRule type="containsText" dxfId="1100" priority="1125" operator="containsText" text="Check File">
      <formula>NOT(ISERROR(SEARCH("Check File",V22)))</formula>
    </cfRule>
    <cfRule type="containsText" dxfId="1099" priority="1126" operator="containsText" text="Observation">
      <formula>NOT(ISERROR(SEARCH("Observation",V22)))</formula>
    </cfRule>
    <cfRule type="containsText" dxfId="1098" priority="1127" operator="containsText" text="Finding">
      <formula>NOT(ISERROR(SEARCH("Finding",V22)))</formula>
    </cfRule>
  </conditionalFormatting>
  <conditionalFormatting sqref="V22">
    <cfRule type="containsText" dxfId="1097" priority="1120" operator="containsText" text="Summary">
      <formula>NOT(ISERROR(SEARCH("Summary",V22)))</formula>
    </cfRule>
    <cfRule type="containsText" dxfId="1096" priority="1122" operator="containsText" text="In Guide">
      <formula>NOT(ISERROR(SEARCH("In Guide",V22)))</formula>
    </cfRule>
  </conditionalFormatting>
  <conditionalFormatting sqref="V22">
    <cfRule type="containsText" dxfId="1095" priority="1115" operator="containsText" text="Check File/Observation">
      <formula>NOT(ISERROR(SEARCH("Check File/Observation",V22)))</formula>
    </cfRule>
    <cfRule type="containsText" dxfId="1094" priority="1116" operator="containsText" text="Check File/Finding">
      <formula>NOT(ISERROR(SEARCH("Check File/Finding",V22)))</formula>
    </cfRule>
    <cfRule type="containsText" dxfId="1093" priority="1117" operator="containsText" text="Check File">
      <formula>NOT(ISERROR(SEARCH("Check File",V22)))</formula>
    </cfRule>
    <cfRule type="containsText" dxfId="1092" priority="1118" operator="containsText" text="Observation">
      <formula>NOT(ISERROR(SEARCH("Observation",V22)))</formula>
    </cfRule>
    <cfRule type="containsText" dxfId="1091" priority="1119" operator="containsText" text="Finding">
      <formula>NOT(ISERROR(SEARCH("Finding",V22)))</formula>
    </cfRule>
  </conditionalFormatting>
  <conditionalFormatting sqref="V22">
    <cfRule type="containsText" dxfId="1090" priority="1112" operator="containsText" text="Summary">
      <formula>NOT(ISERROR(SEARCH("Summary",V22)))</formula>
    </cfRule>
    <cfRule type="containsText" dxfId="1089" priority="1114" operator="containsText" text="In Guide">
      <formula>NOT(ISERROR(SEARCH("In Guide",V22)))</formula>
    </cfRule>
  </conditionalFormatting>
  <conditionalFormatting sqref="K24">
    <cfRule type="containsText" dxfId="1088" priority="1091" operator="containsText" text="Check File/Observation">
      <formula>NOT(ISERROR(SEARCH("Check File/Observation",K24)))</formula>
    </cfRule>
    <cfRule type="containsText" dxfId="1087" priority="1092" operator="containsText" text="Check File/Finding">
      <formula>NOT(ISERROR(SEARCH("Check File/Finding",K24)))</formula>
    </cfRule>
    <cfRule type="containsText" dxfId="1086" priority="1093" operator="containsText" text="Check File">
      <formula>NOT(ISERROR(SEARCH("Check File",K24)))</formula>
    </cfRule>
    <cfRule type="containsText" dxfId="1085" priority="1094" operator="containsText" text="Observation">
      <formula>NOT(ISERROR(SEARCH("Observation",K24)))</formula>
    </cfRule>
    <cfRule type="containsText" dxfId="1084" priority="1095" operator="containsText" text="Finding">
      <formula>NOT(ISERROR(SEARCH("Finding",K24)))</formula>
    </cfRule>
  </conditionalFormatting>
  <conditionalFormatting sqref="K24">
    <cfRule type="containsText" dxfId="1083" priority="1088" operator="containsText" text="Summary">
      <formula>NOT(ISERROR(SEARCH("Summary",K24)))</formula>
    </cfRule>
    <cfRule type="containsText" dxfId="1082" priority="1090" operator="containsText" text="In Guide">
      <formula>NOT(ISERROR(SEARCH("In Guide",K24)))</formula>
    </cfRule>
  </conditionalFormatting>
  <conditionalFormatting sqref="K24">
    <cfRule type="containsText" dxfId="1081" priority="1083" operator="containsText" text="Check File/Observation">
      <formula>NOT(ISERROR(SEARCH("Check File/Observation",K24)))</formula>
    </cfRule>
    <cfRule type="containsText" dxfId="1080" priority="1084" operator="containsText" text="Check File/Finding">
      <formula>NOT(ISERROR(SEARCH("Check File/Finding",K24)))</formula>
    </cfRule>
    <cfRule type="containsText" dxfId="1079" priority="1085" operator="containsText" text="Check File">
      <formula>NOT(ISERROR(SEARCH("Check File",K24)))</formula>
    </cfRule>
    <cfRule type="containsText" dxfId="1078" priority="1086" operator="containsText" text="Observation">
      <formula>NOT(ISERROR(SEARCH("Observation",K24)))</formula>
    </cfRule>
    <cfRule type="containsText" dxfId="1077" priority="1087" operator="containsText" text="Finding">
      <formula>NOT(ISERROR(SEARCH("Finding",K24)))</formula>
    </cfRule>
  </conditionalFormatting>
  <conditionalFormatting sqref="K24">
    <cfRule type="containsText" dxfId="1076" priority="1080" operator="containsText" text="Summary">
      <formula>NOT(ISERROR(SEARCH("Summary",K24)))</formula>
    </cfRule>
    <cfRule type="containsText" dxfId="1075" priority="1082" operator="containsText" text="In Guide">
      <formula>NOT(ISERROR(SEARCH("In Guide",K24)))</formula>
    </cfRule>
  </conditionalFormatting>
  <conditionalFormatting sqref="U24:V24">
    <cfRule type="containsText" dxfId="1074" priority="1075" operator="containsText" text="Check File/Observation">
      <formula>NOT(ISERROR(SEARCH("Check File/Observation",U24)))</formula>
    </cfRule>
    <cfRule type="containsText" dxfId="1073" priority="1076" operator="containsText" text="Check File/Finding">
      <formula>NOT(ISERROR(SEARCH("Check File/Finding",U24)))</formula>
    </cfRule>
    <cfRule type="containsText" dxfId="1072" priority="1077" operator="containsText" text="Check File">
      <formula>NOT(ISERROR(SEARCH("Check File",U24)))</formula>
    </cfRule>
    <cfRule type="containsText" dxfId="1071" priority="1078" operator="containsText" text="Observation">
      <formula>NOT(ISERROR(SEARCH("Observation",U24)))</formula>
    </cfRule>
    <cfRule type="containsText" dxfId="1070" priority="1079" operator="containsText" text="Finding">
      <formula>NOT(ISERROR(SEARCH("Finding",U24)))</formula>
    </cfRule>
  </conditionalFormatting>
  <conditionalFormatting sqref="U24:V24">
    <cfRule type="containsText" dxfId="1069" priority="1072" operator="containsText" text="Summary">
      <formula>NOT(ISERROR(SEARCH("Summary",U24)))</formula>
    </cfRule>
    <cfRule type="containsText" dxfId="1068" priority="1074" operator="containsText" text="In Guide">
      <formula>NOT(ISERROR(SEARCH("In Guide",U24)))</formula>
    </cfRule>
  </conditionalFormatting>
  <conditionalFormatting sqref="V24">
    <cfRule type="containsText" dxfId="1067" priority="1067" operator="containsText" text="Check File/Observation">
      <formula>NOT(ISERROR(SEARCH("Check File/Observation",V24)))</formula>
    </cfRule>
    <cfRule type="containsText" dxfId="1066" priority="1068" operator="containsText" text="Check File/Finding">
      <formula>NOT(ISERROR(SEARCH("Check File/Finding",V24)))</formula>
    </cfRule>
    <cfRule type="containsText" dxfId="1065" priority="1069" operator="containsText" text="Check File">
      <formula>NOT(ISERROR(SEARCH("Check File",V24)))</formula>
    </cfRule>
    <cfRule type="containsText" dxfId="1064" priority="1070" operator="containsText" text="Observation">
      <formula>NOT(ISERROR(SEARCH("Observation",V24)))</formula>
    </cfRule>
    <cfRule type="containsText" dxfId="1063" priority="1071" operator="containsText" text="Finding">
      <formula>NOT(ISERROR(SEARCH("Finding",V24)))</formula>
    </cfRule>
  </conditionalFormatting>
  <conditionalFormatting sqref="V24">
    <cfRule type="containsText" dxfId="1062" priority="1064" operator="containsText" text="Summary">
      <formula>NOT(ISERROR(SEARCH("Summary",V24)))</formula>
    </cfRule>
    <cfRule type="containsText" dxfId="1061" priority="1066" operator="containsText" text="In Guide">
      <formula>NOT(ISERROR(SEARCH("In Guide",V24)))</formula>
    </cfRule>
  </conditionalFormatting>
  <conditionalFormatting sqref="U24">
    <cfRule type="containsText" dxfId="1060" priority="1059" operator="containsText" text="Check File/Observation">
      <formula>NOT(ISERROR(SEARCH("Check File/Observation",U24)))</formula>
    </cfRule>
    <cfRule type="containsText" dxfId="1059" priority="1060" operator="containsText" text="Check File/Finding">
      <formula>NOT(ISERROR(SEARCH("Check File/Finding",U24)))</formula>
    </cfRule>
    <cfRule type="containsText" dxfId="1058" priority="1061" operator="containsText" text="Check File">
      <formula>NOT(ISERROR(SEARCH("Check File",U24)))</formula>
    </cfRule>
    <cfRule type="containsText" dxfId="1057" priority="1062" operator="containsText" text="Observation">
      <formula>NOT(ISERROR(SEARCH("Observation",U24)))</formula>
    </cfRule>
    <cfRule type="containsText" dxfId="1056" priority="1063" operator="containsText" text="Finding">
      <formula>NOT(ISERROR(SEARCH("Finding",U24)))</formula>
    </cfRule>
  </conditionalFormatting>
  <conditionalFormatting sqref="U24">
    <cfRule type="containsText" dxfId="1055" priority="1056" operator="containsText" text="Summary">
      <formula>NOT(ISERROR(SEARCH("Summary",U24)))</formula>
    </cfRule>
    <cfRule type="containsText" dxfId="1054" priority="1058" operator="containsText" text="In Guide">
      <formula>NOT(ISERROR(SEARCH("In Guide",U24)))</formula>
    </cfRule>
  </conditionalFormatting>
  <conditionalFormatting sqref="V24">
    <cfRule type="containsText" dxfId="1053" priority="1051" operator="containsText" text="Check File/Observation">
      <formula>NOT(ISERROR(SEARCH("Check File/Observation",V24)))</formula>
    </cfRule>
    <cfRule type="containsText" dxfId="1052" priority="1052" operator="containsText" text="Check File/Finding">
      <formula>NOT(ISERROR(SEARCH("Check File/Finding",V24)))</formula>
    </cfRule>
    <cfRule type="containsText" dxfId="1051" priority="1053" operator="containsText" text="Check File">
      <formula>NOT(ISERROR(SEARCH("Check File",V24)))</formula>
    </cfRule>
    <cfRule type="containsText" dxfId="1050" priority="1054" operator="containsText" text="Observation">
      <formula>NOT(ISERROR(SEARCH("Observation",V24)))</formula>
    </cfRule>
    <cfRule type="containsText" dxfId="1049" priority="1055" operator="containsText" text="Finding">
      <formula>NOT(ISERROR(SEARCH("Finding",V24)))</formula>
    </cfRule>
  </conditionalFormatting>
  <conditionalFormatting sqref="V24">
    <cfRule type="containsText" dxfId="1048" priority="1048" operator="containsText" text="Summary">
      <formula>NOT(ISERROR(SEARCH("Summary",V24)))</formula>
    </cfRule>
    <cfRule type="containsText" dxfId="1047" priority="1050" operator="containsText" text="In Guide">
      <formula>NOT(ISERROR(SEARCH("In Guide",V24)))</formula>
    </cfRule>
  </conditionalFormatting>
  <conditionalFormatting sqref="V24">
    <cfRule type="containsText" dxfId="1046" priority="1043" operator="containsText" text="Check File/Observation">
      <formula>NOT(ISERROR(SEARCH("Check File/Observation",V24)))</formula>
    </cfRule>
    <cfRule type="containsText" dxfId="1045" priority="1044" operator="containsText" text="Check File/Finding">
      <formula>NOT(ISERROR(SEARCH("Check File/Finding",V24)))</formula>
    </cfRule>
    <cfRule type="containsText" dxfId="1044" priority="1045" operator="containsText" text="Check File">
      <formula>NOT(ISERROR(SEARCH("Check File",V24)))</formula>
    </cfRule>
    <cfRule type="containsText" dxfId="1043" priority="1046" operator="containsText" text="Observation">
      <formula>NOT(ISERROR(SEARCH("Observation",V24)))</formula>
    </cfRule>
    <cfRule type="containsText" dxfId="1042" priority="1047" operator="containsText" text="Finding">
      <formula>NOT(ISERROR(SEARCH("Finding",V24)))</formula>
    </cfRule>
  </conditionalFormatting>
  <conditionalFormatting sqref="V24">
    <cfRule type="containsText" dxfId="1041" priority="1040" operator="containsText" text="Summary">
      <formula>NOT(ISERROR(SEARCH("Summary",V24)))</formula>
    </cfRule>
    <cfRule type="containsText" dxfId="1040" priority="1042" operator="containsText" text="In Guide">
      <formula>NOT(ISERROR(SEARCH("In Guide",V24)))</formula>
    </cfRule>
  </conditionalFormatting>
  <conditionalFormatting sqref="V24">
    <cfRule type="containsText" dxfId="1039" priority="1035" operator="containsText" text="Check File/Observation">
      <formula>NOT(ISERROR(SEARCH("Check File/Observation",V24)))</formula>
    </cfRule>
    <cfRule type="containsText" dxfId="1038" priority="1036" operator="containsText" text="Check File/Finding">
      <formula>NOT(ISERROR(SEARCH("Check File/Finding",V24)))</formula>
    </cfRule>
    <cfRule type="containsText" dxfId="1037" priority="1037" operator="containsText" text="Check File">
      <formula>NOT(ISERROR(SEARCH("Check File",V24)))</formula>
    </cfRule>
    <cfRule type="containsText" dxfId="1036" priority="1038" operator="containsText" text="Observation">
      <formula>NOT(ISERROR(SEARCH("Observation",V24)))</formula>
    </cfRule>
    <cfRule type="containsText" dxfId="1035" priority="1039" operator="containsText" text="Finding">
      <formula>NOT(ISERROR(SEARCH("Finding",V24)))</formula>
    </cfRule>
  </conditionalFormatting>
  <conditionalFormatting sqref="V24">
    <cfRule type="containsText" dxfId="1034" priority="1032" operator="containsText" text="Summary">
      <formula>NOT(ISERROR(SEARCH("Summary",V24)))</formula>
    </cfRule>
    <cfRule type="containsText" dxfId="1033" priority="1034" operator="containsText" text="In Guide">
      <formula>NOT(ISERROR(SEARCH("In Guide",V24)))</formula>
    </cfRule>
  </conditionalFormatting>
  <conditionalFormatting sqref="AJ26">
    <cfRule type="containsText" dxfId="1032" priority="875" operator="containsText" text="Check File/Observation">
      <formula>NOT(ISERROR(SEARCH("Check File/Observation",AJ26)))</formula>
    </cfRule>
    <cfRule type="containsText" dxfId="1031" priority="876" operator="containsText" text="Check File/Finding">
      <formula>NOT(ISERROR(SEARCH("Check File/Finding",AJ26)))</formula>
    </cfRule>
    <cfRule type="containsText" dxfId="1030" priority="877" operator="containsText" text="Check File">
      <formula>NOT(ISERROR(SEARCH("Check File",AJ26)))</formula>
    </cfRule>
    <cfRule type="containsText" dxfId="1029" priority="878" operator="containsText" text="Observation">
      <formula>NOT(ISERROR(SEARCH("Observation",AJ26)))</formula>
    </cfRule>
    <cfRule type="containsText" dxfId="1028" priority="879" operator="containsText" text="Finding">
      <formula>NOT(ISERROR(SEARCH("Finding",AJ26)))</formula>
    </cfRule>
  </conditionalFormatting>
  <conditionalFormatting sqref="AJ26">
    <cfRule type="containsText" dxfId="1027" priority="872" operator="containsText" text="Summary">
      <formula>NOT(ISERROR(SEARCH("Summary",AJ26)))</formula>
    </cfRule>
    <cfRule type="containsText" dxfId="1026" priority="874" operator="containsText" text="In Guide">
      <formula>NOT(ISERROR(SEARCH("In Guide",AJ26)))</formula>
    </cfRule>
  </conditionalFormatting>
  <conditionalFormatting sqref="K27">
    <cfRule type="containsText" dxfId="1025" priority="867" operator="containsText" text="Check File/Observation">
      <formula>NOT(ISERROR(SEARCH("Check File/Observation",K27)))</formula>
    </cfRule>
    <cfRule type="containsText" dxfId="1024" priority="868" operator="containsText" text="Check File/Finding">
      <formula>NOT(ISERROR(SEARCH("Check File/Finding",K27)))</formula>
    </cfRule>
    <cfRule type="containsText" dxfId="1023" priority="869" operator="containsText" text="Check File">
      <formula>NOT(ISERROR(SEARCH("Check File",K27)))</formula>
    </cfRule>
    <cfRule type="containsText" dxfId="1022" priority="870" operator="containsText" text="Observation">
      <formula>NOT(ISERROR(SEARCH("Observation",K27)))</formula>
    </cfRule>
    <cfRule type="containsText" dxfId="1021" priority="871" operator="containsText" text="Finding">
      <formula>NOT(ISERROR(SEARCH("Finding",K27)))</formula>
    </cfRule>
  </conditionalFormatting>
  <conditionalFormatting sqref="K27">
    <cfRule type="containsText" dxfId="1020" priority="864" operator="containsText" text="Summary">
      <formula>NOT(ISERROR(SEARCH("Summary",K27)))</formula>
    </cfRule>
    <cfRule type="containsText" dxfId="1019" priority="866" operator="containsText" text="In Guide">
      <formula>NOT(ISERROR(SEARCH("In Guide",K27)))</formula>
    </cfRule>
  </conditionalFormatting>
  <conditionalFormatting sqref="K27">
    <cfRule type="containsText" dxfId="1018" priority="859" operator="containsText" text="Check File/Observation">
      <formula>NOT(ISERROR(SEARCH("Check File/Observation",K27)))</formula>
    </cfRule>
    <cfRule type="containsText" dxfId="1017" priority="860" operator="containsText" text="Check File/Finding">
      <formula>NOT(ISERROR(SEARCH("Check File/Finding",K27)))</formula>
    </cfRule>
    <cfRule type="containsText" dxfId="1016" priority="861" operator="containsText" text="Check File">
      <formula>NOT(ISERROR(SEARCH("Check File",K27)))</formula>
    </cfRule>
    <cfRule type="containsText" dxfId="1015" priority="862" operator="containsText" text="Observation">
      <formula>NOT(ISERROR(SEARCH("Observation",K27)))</formula>
    </cfRule>
    <cfRule type="containsText" dxfId="1014" priority="863" operator="containsText" text="Finding">
      <formula>NOT(ISERROR(SEARCH("Finding",K27)))</formula>
    </cfRule>
  </conditionalFormatting>
  <conditionalFormatting sqref="K27">
    <cfRule type="containsText" dxfId="1013" priority="856" operator="containsText" text="Summary">
      <formula>NOT(ISERROR(SEARCH("Summary",K27)))</formula>
    </cfRule>
    <cfRule type="containsText" dxfId="1012" priority="858" operator="containsText" text="In Guide">
      <formula>NOT(ISERROR(SEARCH("In Guide",K27)))</formula>
    </cfRule>
  </conditionalFormatting>
  <conditionalFormatting sqref="U27:V27">
    <cfRule type="containsText" dxfId="1011" priority="851" operator="containsText" text="Check File/Observation">
      <formula>NOT(ISERROR(SEARCH("Check File/Observation",U27)))</formula>
    </cfRule>
    <cfRule type="containsText" dxfId="1010" priority="852" operator="containsText" text="Check File/Finding">
      <formula>NOT(ISERROR(SEARCH("Check File/Finding",U27)))</formula>
    </cfRule>
    <cfRule type="containsText" dxfId="1009" priority="853" operator="containsText" text="Check File">
      <formula>NOT(ISERROR(SEARCH("Check File",U27)))</formula>
    </cfRule>
    <cfRule type="containsText" dxfId="1008" priority="854" operator="containsText" text="Observation">
      <formula>NOT(ISERROR(SEARCH("Observation",U27)))</formula>
    </cfRule>
    <cfRule type="containsText" dxfId="1007" priority="855" operator="containsText" text="Finding">
      <formula>NOT(ISERROR(SEARCH("Finding",U27)))</formula>
    </cfRule>
  </conditionalFormatting>
  <conditionalFormatting sqref="U27:V27">
    <cfRule type="containsText" dxfId="1006" priority="848" operator="containsText" text="Summary">
      <formula>NOT(ISERROR(SEARCH("Summary",U27)))</formula>
    </cfRule>
    <cfRule type="containsText" dxfId="1005" priority="850" operator="containsText" text="In Guide">
      <formula>NOT(ISERROR(SEARCH("In Guide",U27)))</formula>
    </cfRule>
  </conditionalFormatting>
  <conditionalFormatting sqref="V27">
    <cfRule type="containsText" dxfId="1004" priority="843" operator="containsText" text="Check File/Observation">
      <formula>NOT(ISERROR(SEARCH("Check File/Observation",V27)))</formula>
    </cfRule>
    <cfRule type="containsText" dxfId="1003" priority="844" operator="containsText" text="Check File/Finding">
      <formula>NOT(ISERROR(SEARCH("Check File/Finding",V27)))</formula>
    </cfRule>
    <cfRule type="containsText" dxfId="1002" priority="845" operator="containsText" text="Check File">
      <formula>NOT(ISERROR(SEARCH("Check File",V27)))</formula>
    </cfRule>
    <cfRule type="containsText" dxfId="1001" priority="846" operator="containsText" text="Observation">
      <formula>NOT(ISERROR(SEARCH("Observation",V27)))</formula>
    </cfRule>
    <cfRule type="containsText" dxfId="1000" priority="847" operator="containsText" text="Finding">
      <formula>NOT(ISERROR(SEARCH("Finding",V27)))</formula>
    </cfRule>
  </conditionalFormatting>
  <conditionalFormatting sqref="V27">
    <cfRule type="containsText" dxfId="999" priority="840" operator="containsText" text="Summary">
      <formula>NOT(ISERROR(SEARCH("Summary",V27)))</formula>
    </cfRule>
    <cfRule type="containsText" dxfId="998" priority="842" operator="containsText" text="In Guide">
      <formula>NOT(ISERROR(SEARCH("In Guide",V27)))</formula>
    </cfRule>
  </conditionalFormatting>
  <conditionalFormatting sqref="U27">
    <cfRule type="containsText" dxfId="997" priority="835" operator="containsText" text="Check File/Observation">
      <formula>NOT(ISERROR(SEARCH("Check File/Observation",U27)))</formula>
    </cfRule>
    <cfRule type="containsText" dxfId="996" priority="836" operator="containsText" text="Check File/Finding">
      <formula>NOT(ISERROR(SEARCH("Check File/Finding",U27)))</formula>
    </cfRule>
    <cfRule type="containsText" dxfId="995" priority="837" operator="containsText" text="Check File">
      <formula>NOT(ISERROR(SEARCH("Check File",U27)))</formula>
    </cfRule>
    <cfRule type="containsText" dxfId="994" priority="838" operator="containsText" text="Observation">
      <formula>NOT(ISERROR(SEARCH("Observation",U27)))</formula>
    </cfRule>
    <cfRule type="containsText" dxfId="993" priority="839" operator="containsText" text="Finding">
      <formula>NOT(ISERROR(SEARCH("Finding",U27)))</formula>
    </cfRule>
  </conditionalFormatting>
  <conditionalFormatting sqref="U27">
    <cfRule type="containsText" dxfId="992" priority="832" operator="containsText" text="Summary">
      <formula>NOT(ISERROR(SEARCH("Summary",U27)))</formula>
    </cfRule>
    <cfRule type="containsText" dxfId="991" priority="834" operator="containsText" text="In Guide">
      <formula>NOT(ISERROR(SEARCH("In Guide",U27)))</formula>
    </cfRule>
  </conditionalFormatting>
  <conditionalFormatting sqref="V27">
    <cfRule type="containsText" dxfId="990" priority="827" operator="containsText" text="Check File/Observation">
      <formula>NOT(ISERROR(SEARCH("Check File/Observation",V27)))</formula>
    </cfRule>
    <cfRule type="containsText" dxfId="989" priority="828" operator="containsText" text="Check File/Finding">
      <formula>NOT(ISERROR(SEARCH("Check File/Finding",V27)))</formula>
    </cfRule>
    <cfRule type="containsText" dxfId="988" priority="829" operator="containsText" text="Check File">
      <formula>NOT(ISERROR(SEARCH("Check File",V27)))</formula>
    </cfRule>
    <cfRule type="containsText" dxfId="987" priority="830" operator="containsText" text="Observation">
      <formula>NOT(ISERROR(SEARCH("Observation",V27)))</formula>
    </cfRule>
    <cfRule type="containsText" dxfId="986" priority="831" operator="containsText" text="Finding">
      <formula>NOT(ISERROR(SEARCH("Finding",V27)))</formula>
    </cfRule>
  </conditionalFormatting>
  <conditionalFormatting sqref="V27">
    <cfRule type="containsText" dxfId="985" priority="824" operator="containsText" text="Summary">
      <formula>NOT(ISERROR(SEARCH("Summary",V27)))</formula>
    </cfRule>
    <cfRule type="containsText" dxfId="984" priority="826" operator="containsText" text="In Guide">
      <formula>NOT(ISERROR(SEARCH("In Guide",V27)))</formula>
    </cfRule>
  </conditionalFormatting>
  <conditionalFormatting sqref="V27">
    <cfRule type="containsText" dxfId="983" priority="819" operator="containsText" text="Check File/Observation">
      <formula>NOT(ISERROR(SEARCH("Check File/Observation",V27)))</formula>
    </cfRule>
    <cfRule type="containsText" dxfId="982" priority="820" operator="containsText" text="Check File/Finding">
      <formula>NOT(ISERROR(SEARCH("Check File/Finding",V27)))</formula>
    </cfRule>
    <cfRule type="containsText" dxfId="981" priority="821" operator="containsText" text="Check File">
      <formula>NOT(ISERROR(SEARCH("Check File",V27)))</formula>
    </cfRule>
    <cfRule type="containsText" dxfId="980" priority="822" operator="containsText" text="Observation">
      <formula>NOT(ISERROR(SEARCH("Observation",V27)))</formula>
    </cfRule>
    <cfRule type="containsText" dxfId="979" priority="823" operator="containsText" text="Finding">
      <formula>NOT(ISERROR(SEARCH("Finding",V27)))</formula>
    </cfRule>
  </conditionalFormatting>
  <conditionalFormatting sqref="V27">
    <cfRule type="containsText" dxfId="978" priority="816" operator="containsText" text="Summary">
      <formula>NOT(ISERROR(SEARCH("Summary",V27)))</formula>
    </cfRule>
    <cfRule type="containsText" dxfId="977" priority="818" operator="containsText" text="In Guide">
      <formula>NOT(ISERROR(SEARCH("In Guide",V27)))</formula>
    </cfRule>
  </conditionalFormatting>
  <conditionalFormatting sqref="V27">
    <cfRule type="containsText" dxfId="976" priority="811" operator="containsText" text="Check File/Observation">
      <formula>NOT(ISERROR(SEARCH("Check File/Observation",V27)))</formula>
    </cfRule>
    <cfRule type="containsText" dxfId="975" priority="812" operator="containsText" text="Check File/Finding">
      <formula>NOT(ISERROR(SEARCH("Check File/Finding",V27)))</formula>
    </cfRule>
    <cfRule type="containsText" dxfId="974" priority="813" operator="containsText" text="Check File">
      <formula>NOT(ISERROR(SEARCH("Check File",V27)))</formula>
    </cfRule>
    <cfRule type="containsText" dxfId="973" priority="814" operator="containsText" text="Observation">
      <formula>NOT(ISERROR(SEARCH("Observation",V27)))</formula>
    </cfRule>
    <cfRule type="containsText" dxfId="972" priority="815" operator="containsText" text="Finding">
      <formula>NOT(ISERROR(SEARCH("Finding",V27)))</formula>
    </cfRule>
  </conditionalFormatting>
  <conditionalFormatting sqref="V27">
    <cfRule type="containsText" dxfId="971" priority="808" operator="containsText" text="Summary">
      <formula>NOT(ISERROR(SEARCH("Summary",V27)))</formula>
    </cfRule>
    <cfRule type="containsText" dxfId="970" priority="810" operator="containsText" text="In Guide">
      <formula>NOT(ISERROR(SEARCH("In Guide",V27)))</formula>
    </cfRule>
  </conditionalFormatting>
  <conditionalFormatting sqref="AJ27">
    <cfRule type="containsText" dxfId="969" priority="795" operator="containsText" text="Check File/Observation">
      <formula>NOT(ISERROR(SEARCH("Check File/Observation",AJ27)))</formula>
    </cfRule>
    <cfRule type="containsText" dxfId="968" priority="796" operator="containsText" text="Check File/Finding">
      <formula>NOT(ISERROR(SEARCH("Check File/Finding",AJ27)))</formula>
    </cfRule>
    <cfRule type="containsText" dxfId="967" priority="797" operator="containsText" text="Check File">
      <formula>NOT(ISERROR(SEARCH("Check File",AJ27)))</formula>
    </cfRule>
    <cfRule type="containsText" dxfId="966" priority="798" operator="containsText" text="Observation">
      <formula>NOT(ISERROR(SEARCH("Observation",AJ27)))</formula>
    </cfRule>
    <cfRule type="containsText" dxfId="965" priority="799" operator="containsText" text="Finding">
      <formula>NOT(ISERROR(SEARCH("Finding",AJ27)))</formula>
    </cfRule>
  </conditionalFormatting>
  <conditionalFormatting sqref="AJ27">
    <cfRule type="containsText" dxfId="964" priority="792" operator="containsText" text="Summary">
      <formula>NOT(ISERROR(SEARCH("Summary",AJ27)))</formula>
    </cfRule>
    <cfRule type="containsText" dxfId="963" priority="794" operator="containsText" text="In Guide">
      <formula>NOT(ISERROR(SEARCH("In Guide",AJ27)))</formula>
    </cfRule>
  </conditionalFormatting>
  <conditionalFormatting sqref="AJ27">
    <cfRule type="containsText" dxfId="962" priority="787" operator="containsText" text="Check File/Observation">
      <formula>NOT(ISERROR(SEARCH("Check File/Observation",AJ27)))</formula>
    </cfRule>
    <cfRule type="containsText" dxfId="961" priority="788" operator="containsText" text="Check File/Finding">
      <formula>NOT(ISERROR(SEARCH("Check File/Finding",AJ27)))</formula>
    </cfRule>
    <cfRule type="containsText" dxfId="960" priority="789" operator="containsText" text="Check File">
      <formula>NOT(ISERROR(SEARCH("Check File",AJ27)))</formula>
    </cfRule>
    <cfRule type="containsText" dxfId="959" priority="790" operator="containsText" text="Observation">
      <formula>NOT(ISERROR(SEARCH("Observation",AJ27)))</formula>
    </cfRule>
    <cfRule type="containsText" dxfId="958" priority="791" operator="containsText" text="Finding">
      <formula>NOT(ISERROR(SEARCH("Finding",AJ27)))</formula>
    </cfRule>
  </conditionalFormatting>
  <conditionalFormatting sqref="AJ27">
    <cfRule type="containsText" dxfId="957" priority="784" operator="containsText" text="Summary">
      <formula>NOT(ISERROR(SEARCH("Summary",AJ27)))</formula>
    </cfRule>
    <cfRule type="containsText" dxfId="956" priority="786" operator="containsText" text="In Guide">
      <formula>NOT(ISERROR(SEARCH("In Guide",AJ27)))</formula>
    </cfRule>
  </conditionalFormatting>
  <conditionalFormatting sqref="AJ29">
    <cfRule type="containsText" dxfId="955" priority="771" operator="containsText" text="Check File/Observation">
      <formula>NOT(ISERROR(SEARCH("Check File/Observation",AJ29)))</formula>
    </cfRule>
    <cfRule type="containsText" dxfId="954" priority="772" operator="containsText" text="Check File/Finding">
      <formula>NOT(ISERROR(SEARCH("Check File/Finding",AJ29)))</formula>
    </cfRule>
    <cfRule type="containsText" dxfId="953" priority="773" operator="containsText" text="Check File">
      <formula>NOT(ISERROR(SEARCH("Check File",AJ29)))</formula>
    </cfRule>
    <cfRule type="containsText" dxfId="952" priority="774" operator="containsText" text="Observation">
      <formula>NOT(ISERROR(SEARCH("Observation",AJ29)))</formula>
    </cfRule>
    <cfRule type="containsText" dxfId="951" priority="775" operator="containsText" text="Finding">
      <formula>NOT(ISERROR(SEARCH("Finding",AJ29)))</formula>
    </cfRule>
  </conditionalFormatting>
  <conditionalFormatting sqref="AJ29">
    <cfRule type="containsText" dxfId="950" priority="768" operator="containsText" text="Summary">
      <formula>NOT(ISERROR(SEARCH("Summary",AJ29)))</formula>
    </cfRule>
    <cfRule type="containsText" dxfId="949" priority="770" operator="containsText" text="In Guide">
      <formula>NOT(ISERROR(SEARCH("In Guide",AJ29)))</formula>
    </cfRule>
  </conditionalFormatting>
  <conditionalFormatting sqref="U4">
    <cfRule type="containsText" dxfId="948" priority="763" operator="containsText" text="Summary">
      <formula>NOT(ISERROR(SEARCH("Summary",U4)))</formula>
    </cfRule>
    <cfRule type="containsText" dxfId="947" priority="765" operator="containsText" text="In Guide">
      <formula>NOT(ISERROR(SEARCH("In Guide",U4)))</formula>
    </cfRule>
  </conditionalFormatting>
  <conditionalFormatting sqref="Y4">
    <cfRule type="containsText" dxfId="946" priority="752" operator="containsText" text="Summary">
      <formula>NOT(ISERROR(SEARCH("Summary",Y4)))</formula>
    </cfRule>
    <cfRule type="containsText" dxfId="945" priority="754" operator="containsText" text="In Guide">
      <formula>NOT(ISERROR(SEARCH("In Guide",Y4)))</formula>
    </cfRule>
  </conditionalFormatting>
  <conditionalFormatting sqref="V4">
    <cfRule type="containsText" dxfId="944" priority="616" operator="containsText" text="Summary">
      <formula>NOT(ISERROR(SEARCH("Summary",V4)))</formula>
    </cfRule>
    <cfRule type="containsText" dxfId="943" priority="618" operator="containsText" text="In Guide">
      <formula>NOT(ISERROR(SEARCH("In Guide",V4)))</formula>
    </cfRule>
  </conditionalFormatting>
  <conditionalFormatting sqref="Y4:Y5">
    <cfRule type="containsText" dxfId="942" priority="611" operator="containsText" text="Check File/Observation">
      <formula>NOT(ISERROR(SEARCH("Check File/Observation",Y4)))</formula>
    </cfRule>
    <cfRule type="containsText" dxfId="941" priority="612" operator="containsText" text="Check File/Finding">
      <formula>NOT(ISERROR(SEARCH("Check File/Finding",Y4)))</formula>
    </cfRule>
    <cfRule type="containsText" dxfId="940" priority="613" operator="containsText" text="Check File">
      <formula>NOT(ISERROR(SEARCH("Check File",Y4)))</formula>
    </cfRule>
    <cfRule type="containsText" dxfId="939" priority="614" operator="containsText" text="Observation">
      <formula>NOT(ISERROR(SEARCH("Observation",Y4)))</formula>
    </cfRule>
    <cfRule type="containsText" dxfId="938" priority="615" operator="containsText" text="Finding">
      <formula>NOT(ISERROR(SEARCH("Finding",Y4)))</formula>
    </cfRule>
  </conditionalFormatting>
  <conditionalFormatting sqref="Y4:Y5">
    <cfRule type="containsText" dxfId="937" priority="608" operator="containsText" text="Summary">
      <formula>NOT(ISERROR(SEARCH("Summary",Y4)))</formula>
    </cfRule>
    <cfRule type="containsText" dxfId="936" priority="610" operator="containsText" text="In Guide">
      <formula>NOT(ISERROR(SEARCH("In Guide",Y4)))</formula>
    </cfRule>
  </conditionalFormatting>
  <conditionalFormatting sqref="Y4">
    <cfRule type="containsText" dxfId="935" priority="605" operator="containsText" text="Summary">
      <formula>NOT(ISERROR(SEARCH("Summary",Y4)))</formula>
    </cfRule>
    <cfRule type="containsText" dxfId="934" priority="607" operator="containsText" text="In Guide">
      <formula>NOT(ISERROR(SEARCH("In Guide",Y4)))</formula>
    </cfRule>
  </conditionalFormatting>
  <conditionalFormatting sqref="W5 Y5">
    <cfRule type="containsText" dxfId="933" priority="602" operator="containsText" text="Summary">
      <formula>NOT(ISERROR(SEARCH("Summary",W5)))</formula>
    </cfRule>
    <cfRule type="containsText" dxfId="932" priority="604" operator="containsText" text="In Guide">
      <formula>NOT(ISERROR(SEARCH("In Guide",W5)))</formula>
    </cfRule>
  </conditionalFormatting>
  <conditionalFormatting sqref="W5 Y5">
    <cfRule type="containsText" dxfId="931" priority="599" operator="containsText" text="Summary">
      <formula>NOT(ISERROR(SEARCH("Summary",W5)))</formula>
    </cfRule>
    <cfRule type="containsText" dxfId="930" priority="601" operator="containsText" text="In Guide">
      <formula>NOT(ISERROR(SEARCH("In Guide",W5)))</formula>
    </cfRule>
  </conditionalFormatting>
  <conditionalFormatting sqref="W5 Y5">
    <cfRule type="containsText" dxfId="929" priority="594" operator="containsText" text="Check File/Observation">
      <formula>NOT(ISERROR(SEARCH("Check File/Observation",W5)))</formula>
    </cfRule>
    <cfRule type="containsText" dxfId="928" priority="595" operator="containsText" text="Check File/Finding">
      <formula>NOT(ISERROR(SEARCH("Check File/Finding",W5)))</formula>
    </cfRule>
    <cfRule type="containsText" dxfId="927" priority="596" operator="containsText" text="Check File">
      <formula>NOT(ISERROR(SEARCH("Check File",W5)))</formula>
    </cfRule>
    <cfRule type="containsText" dxfId="926" priority="597" operator="containsText" text="Observation">
      <formula>NOT(ISERROR(SEARCH("Observation",W5)))</formula>
    </cfRule>
    <cfRule type="containsText" dxfId="925" priority="598" operator="containsText" text="Finding">
      <formula>NOT(ISERROR(SEARCH("Finding",W5)))</formula>
    </cfRule>
  </conditionalFormatting>
  <conditionalFormatting sqref="W5 Y5">
    <cfRule type="containsText" dxfId="924" priority="591" operator="containsText" text="Summary">
      <formula>NOT(ISERROR(SEARCH("Summary",W5)))</formula>
    </cfRule>
    <cfRule type="containsText" dxfId="923" priority="593" operator="containsText" text="In Guide">
      <formula>NOT(ISERROR(SEARCH("In Guide",W5)))</formula>
    </cfRule>
  </conditionalFormatting>
  <conditionalFormatting sqref="U5">
    <cfRule type="containsText" dxfId="922" priority="499" operator="containsText" text="Summary">
      <formula>NOT(ISERROR(SEARCH("Summary",U5)))</formula>
    </cfRule>
    <cfRule type="containsText" dxfId="921" priority="501" operator="containsText" text="In Guide">
      <formula>NOT(ISERROR(SEARCH("In Guide",U5)))</formula>
    </cfRule>
  </conditionalFormatting>
  <conditionalFormatting sqref="U5">
    <cfRule type="containsText" dxfId="920" priority="508" operator="containsText" text="Summary">
      <formula>NOT(ISERROR(SEARCH("Summary",U5)))</formula>
    </cfRule>
    <cfRule type="containsText" dxfId="919" priority="510" operator="containsText" text="In Guide">
      <formula>NOT(ISERROR(SEARCH("In Guide",U5)))</formula>
    </cfRule>
  </conditionalFormatting>
  <conditionalFormatting sqref="U5">
    <cfRule type="containsText" dxfId="918" priority="505" operator="containsText" text="Summary">
      <formula>NOT(ISERROR(SEARCH("Summary",U5)))</formula>
    </cfRule>
    <cfRule type="containsText" dxfId="917" priority="507" operator="containsText" text="In Guide">
      <formula>NOT(ISERROR(SEARCH("In Guide",U5)))</formula>
    </cfRule>
  </conditionalFormatting>
  <conditionalFormatting sqref="U5">
    <cfRule type="containsText" dxfId="916" priority="502" operator="containsText" text="Summary">
      <formula>NOT(ISERROR(SEARCH("Summary",U5)))</formula>
    </cfRule>
    <cfRule type="containsText" dxfId="915" priority="504" operator="containsText" text="In Guide">
      <formula>NOT(ISERROR(SEARCH("In Guide",U5)))</formula>
    </cfRule>
  </conditionalFormatting>
  <conditionalFormatting sqref="U5">
    <cfRule type="containsText" dxfId="914" priority="494" operator="containsText" text="Check File/Observation">
      <formula>NOT(ISERROR(SEARCH("Check File/Observation",U5)))</formula>
    </cfRule>
    <cfRule type="containsText" dxfId="913" priority="495" operator="containsText" text="Check File/Finding">
      <formula>NOT(ISERROR(SEARCH("Check File/Finding",U5)))</formula>
    </cfRule>
    <cfRule type="containsText" dxfId="912" priority="496" operator="containsText" text="Check File">
      <formula>NOT(ISERROR(SEARCH("Check File",U5)))</formula>
    </cfRule>
    <cfRule type="containsText" dxfId="911" priority="497" operator="containsText" text="Observation">
      <formula>NOT(ISERROR(SEARCH("Observation",U5)))</formula>
    </cfRule>
    <cfRule type="containsText" dxfId="910" priority="498" operator="containsText" text="Finding">
      <formula>NOT(ISERROR(SEARCH("Finding",U5)))</formula>
    </cfRule>
  </conditionalFormatting>
  <conditionalFormatting sqref="U5">
    <cfRule type="containsText" dxfId="909" priority="491" operator="containsText" text="Summary">
      <formula>NOT(ISERROR(SEARCH("Summary",U5)))</formula>
    </cfRule>
    <cfRule type="containsText" dxfId="908" priority="493" operator="containsText" text="In Guide">
      <formula>NOT(ISERROR(SEARCH("In Guide",U5)))</formula>
    </cfRule>
  </conditionalFormatting>
  <conditionalFormatting sqref="A3 F3:H3 AD4:AG53 AJ3:AK3">
    <cfRule type="containsText" dxfId="907" priority="474" operator="containsText" text="Summary">
      <formula>NOT(ISERROR(SEARCH("Summary",A3)))</formula>
    </cfRule>
    <cfRule type="containsText" dxfId="906" priority="476" operator="containsText" text="In Guide">
      <formula>NOT(ISERROR(SEARCH("In Guide",A3)))</formula>
    </cfRule>
  </conditionalFormatting>
  <conditionalFormatting sqref="N3:Q3 F3:H3 U3:W3 AD4:AG53 AJ3:AK3">
    <cfRule type="containsText" dxfId="905" priority="468" operator="containsText" text="Check File/Observation">
      <formula>NOT(ISERROR(SEARCH("Check File/Observation",F3)))</formula>
    </cfRule>
    <cfRule type="containsText" dxfId="904" priority="469" operator="containsText" text="Check File/Finding">
      <formula>NOT(ISERROR(SEARCH("Check File/Finding",F3)))</formula>
    </cfRule>
    <cfRule type="containsText" dxfId="903" priority="470" operator="containsText" text="Check File">
      <formula>NOT(ISERROR(SEARCH("Check File",F3)))</formula>
    </cfRule>
    <cfRule type="containsText" dxfId="902" priority="471" operator="containsText" text="Observation">
      <formula>NOT(ISERROR(SEARCH("Observation",F3)))</formula>
    </cfRule>
    <cfRule type="containsText" dxfId="901" priority="472" operator="containsText" text="Finding">
      <formula>NOT(ISERROR(SEARCH("Finding",F3)))</formula>
    </cfRule>
  </conditionalFormatting>
  <conditionalFormatting sqref="N3:Q3 U3:W3">
    <cfRule type="containsText" dxfId="900" priority="465" operator="containsText" text="Summary">
      <formula>NOT(ISERROR(SEARCH("Summary",N3)))</formula>
    </cfRule>
    <cfRule type="containsText" dxfId="899" priority="467" operator="containsText" text="In Guide">
      <formula>NOT(ISERROR(SEARCH("In Guide",N3)))</formula>
    </cfRule>
  </conditionalFormatting>
  <conditionalFormatting sqref="B3">
    <cfRule type="duplicateValues" dxfId="898" priority="473"/>
  </conditionalFormatting>
  <conditionalFormatting sqref="V3">
    <cfRule type="containsText" dxfId="897" priority="446" operator="containsText" text="Summary">
      <formula>NOT(ISERROR(SEARCH("Summary",V3)))</formula>
    </cfRule>
    <cfRule type="containsText" dxfId="896" priority="448" operator="containsText" text="In Guide">
      <formula>NOT(ISERROR(SEARCH("In Guide",V3)))</formula>
    </cfRule>
  </conditionalFormatting>
  <conditionalFormatting sqref="K3">
    <cfRule type="containsText" dxfId="895" priority="457" operator="containsText" text="Check File/Observation">
      <formula>NOT(ISERROR(SEARCH("Check File/Observation",K3)))</formula>
    </cfRule>
    <cfRule type="containsText" dxfId="894" priority="458" operator="containsText" text="Check File/Finding">
      <formula>NOT(ISERROR(SEARCH("Check File/Finding",K3)))</formula>
    </cfRule>
    <cfRule type="containsText" dxfId="893" priority="459" operator="containsText" text="Check File">
      <formula>NOT(ISERROR(SEARCH("Check File",K3)))</formula>
    </cfRule>
    <cfRule type="containsText" dxfId="892" priority="460" operator="containsText" text="Observation">
      <formula>NOT(ISERROR(SEARCH("Observation",K3)))</formula>
    </cfRule>
    <cfRule type="containsText" dxfId="891" priority="461" operator="containsText" text="Finding">
      <formula>NOT(ISERROR(SEARCH("Finding",K3)))</formula>
    </cfRule>
  </conditionalFormatting>
  <conditionalFormatting sqref="K3">
    <cfRule type="containsText" dxfId="890" priority="454" operator="containsText" text="Summary">
      <formula>NOT(ISERROR(SEARCH("Summary",K3)))</formula>
    </cfRule>
    <cfRule type="containsText" dxfId="889" priority="456" operator="containsText" text="In Guide">
      <formula>NOT(ISERROR(SEARCH("In Guide",K3)))</formula>
    </cfRule>
  </conditionalFormatting>
  <conditionalFormatting sqref="V3">
    <cfRule type="containsText" dxfId="888" priority="449" operator="containsText" text="Check File/Observation">
      <formula>NOT(ISERROR(SEARCH("Check File/Observation",V3)))</formula>
    </cfRule>
    <cfRule type="containsText" dxfId="887" priority="450" operator="containsText" text="Check File/Finding">
      <formula>NOT(ISERROR(SEARCH("Check File/Finding",V3)))</formula>
    </cfRule>
    <cfRule type="containsText" dxfId="886" priority="451" operator="containsText" text="Check File">
      <formula>NOT(ISERROR(SEARCH("Check File",V3)))</formula>
    </cfRule>
    <cfRule type="containsText" dxfId="885" priority="452" operator="containsText" text="Observation">
      <formula>NOT(ISERROR(SEARCH("Observation",V3)))</formula>
    </cfRule>
    <cfRule type="containsText" dxfId="884" priority="453" operator="containsText" text="Finding">
      <formula>NOT(ISERROR(SEARCH("Finding",V3)))</formula>
    </cfRule>
  </conditionalFormatting>
  <conditionalFormatting sqref="W3">
    <cfRule type="containsText" dxfId="883" priority="435" operator="containsText" text="Summary">
      <formula>NOT(ISERROR(SEARCH("Summary",W3)))</formula>
    </cfRule>
    <cfRule type="containsText" dxfId="882" priority="437" operator="containsText" text="In Guide">
      <formula>NOT(ISERROR(SEARCH("In Guide",W3)))</formula>
    </cfRule>
  </conditionalFormatting>
  <conditionalFormatting sqref="AB3:AC3">
    <cfRule type="containsText" dxfId="881" priority="422" operator="containsText" text="Check File/Observation">
      <formula>NOT(ISERROR(SEARCH("Check File/Observation",AB3)))</formula>
    </cfRule>
    <cfRule type="containsText" dxfId="880" priority="423" operator="containsText" text="Check File/Finding">
      <formula>NOT(ISERROR(SEARCH("Check File/Finding",AB3)))</formula>
    </cfRule>
    <cfRule type="containsText" dxfId="879" priority="424" operator="containsText" text="Check File">
      <formula>NOT(ISERROR(SEARCH("Check File",AB3)))</formula>
    </cfRule>
    <cfRule type="containsText" dxfId="878" priority="425" operator="containsText" text="Observation">
      <formula>NOT(ISERROR(SEARCH("Observation",AB3)))</formula>
    </cfRule>
    <cfRule type="containsText" dxfId="877" priority="426" operator="containsText" text="Finding">
      <formula>NOT(ISERROR(SEARCH("Finding",AB3)))</formula>
    </cfRule>
  </conditionalFormatting>
  <conditionalFormatting sqref="AB3:AC3">
    <cfRule type="containsText" dxfId="876" priority="419" operator="containsText" text="Summary">
      <formula>NOT(ISERROR(SEARCH("Summary",AB3)))</formula>
    </cfRule>
    <cfRule type="containsText" dxfId="875" priority="421" operator="containsText" text="In Guide">
      <formula>NOT(ISERROR(SEARCH("In Guide",AB3)))</formula>
    </cfRule>
  </conditionalFormatting>
  <conditionalFormatting sqref="U3">
    <cfRule type="containsText" dxfId="874" priority="416" operator="containsText" text="Summary">
      <formula>NOT(ISERROR(SEARCH("Summary",U3)))</formula>
    </cfRule>
    <cfRule type="containsText" dxfId="873" priority="418" operator="containsText" text="In Guide">
      <formula>NOT(ISERROR(SEARCH("In Guide",U3)))</formula>
    </cfRule>
  </conditionalFormatting>
  <conditionalFormatting sqref="M3">
    <cfRule type="containsText" dxfId="872" priority="410" operator="containsText" text="Summary">
      <formula>NOT(ISERROR(SEARCH("Summary",M3)))</formula>
    </cfRule>
    <cfRule type="containsText" dxfId="871" priority="412" operator="containsText" text="In Guide">
      <formula>NOT(ISERROR(SEARCH("In Guide",M3)))</formula>
    </cfRule>
  </conditionalFormatting>
  <conditionalFormatting sqref="M3">
    <cfRule type="containsText" dxfId="870" priority="405" operator="containsText" text="Check File/Observation">
      <formula>NOT(ISERROR(SEARCH("Check File/Observation",M3)))</formula>
    </cfRule>
    <cfRule type="containsText" dxfId="869" priority="406" operator="containsText" text="Check File/Finding">
      <formula>NOT(ISERROR(SEARCH("Check File/Finding",M3)))</formula>
    </cfRule>
    <cfRule type="containsText" dxfId="868" priority="407" operator="containsText" text="Check File">
      <formula>NOT(ISERROR(SEARCH("Check File",M3)))</formula>
    </cfRule>
    <cfRule type="containsText" dxfId="867" priority="408" operator="containsText" text="Observation">
      <formula>NOT(ISERROR(SEARCH("Observation",M3)))</formula>
    </cfRule>
    <cfRule type="containsText" dxfId="866" priority="409" operator="containsText" text="Finding">
      <formula>NOT(ISERROR(SEARCH("Finding",M3)))</formula>
    </cfRule>
  </conditionalFormatting>
  <conditionalFormatting sqref="M3">
    <cfRule type="containsText" dxfId="865" priority="400" operator="containsText" text="Check File/Observation">
      <formula>NOT(ISERROR(SEARCH("Check File/Observation",M3)))</formula>
    </cfRule>
    <cfRule type="containsText" dxfId="864" priority="401" operator="containsText" text="Check File/Finding">
      <formula>NOT(ISERROR(SEARCH("Check File/Finding",M3)))</formula>
    </cfRule>
    <cfRule type="containsText" dxfId="863" priority="402" operator="containsText" text="Check File">
      <formula>NOT(ISERROR(SEARCH("Check File",M3)))</formula>
    </cfRule>
    <cfRule type="containsText" dxfId="862" priority="403" operator="containsText" text="Observation">
      <formula>NOT(ISERROR(SEARCH("Observation",M3)))</formula>
    </cfRule>
    <cfRule type="containsText" dxfId="861" priority="404" operator="containsText" text="Finding">
      <formula>NOT(ISERROR(SEARCH("Finding",M3)))</formula>
    </cfRule>
  </conditionalFormatting>
  <conditionalFormatting sqref="M3">
    <cfRule type="containsText" dxfId="860" priority="397" operator="containsText" text="Summary">
      <formula>NOT(ISERROR(SEARCH("Summary",M3)))</formula>
    </cfRule>
    <cfRule type="containsText" dxfId="859" priority="399" operator="containsText" text="In Guide">
      <formula>NOT(ISERROR(SEARCH("In Guide",M3)))</formula>
    </cfRule>
  </conditionalFormatting>
  <conditionalFormatting sqref="N3">
    <cfRule type="containsText" dxfId="858" priority="394" operator="containsText" text="Summary">
      <formula>NOT(ISERROR(SEARCH("Summary",N3)))</formula>
    </cfRule>
    <cfRule type="containsText" dxfId="857" priority="396" operator="containsText" text="In Guide">
      <formula>NOT(ISERROR(SEARCH("In Guide",N3)))</formula>
    </cfRule>
  </conditionalFormatting>
  <conditionalFormatting sqref="N3">
    <cfRule type="containsText" dxfId="856" priority="389" operator="containsText" text="Check File/Observation">
      <formula>NOT(ISERROR(SEARCH("Check File/Observation",N3)))</formula>
    </cfRule>
    <cfRule type="containsText" dxfId="855" priority="390" operator="containsText" text="Check File/Finding">
      <formula>NOT(ISERROR(SEARCH("Check File/Finding",N3)))</formula>
    </cfRule>
    <cfRule type="containsText" dxfId="854" priority="391" operator="containsText" text="Check File">
      <formula>NOT(ISERROR(SEARCH("Check File",N3)))</formula>
    </cfRule>
    <cfRule type="containsText" dxfId="853" priority="392" operator="containsText" text="Observation">
      <formula>NOT(ISERROR(SEARCH("Observation",N3)))</formula>
    </cfRule>
    <cfRule type="containsText" dxfId="852" priority="393" operator="containsText" text="Finding">
      <formula>NOT(ISERROR(SEARCH("Finding",N3)))</formula>
    </cfRule>
  </conditionalFormatting>
  <conditionalFormatting sqref="N3">
    <cfRule type="containsText" dxfId="851" priority="386" operator="containsText" text="Summary">
      <formula>NOT(ISERROR(SEARCH("Summary",N3)))</formula>
    </cfRule>
    <cfRule type="containsText" dxfId="850" priority="388" operator="containsText" text="In Guide">
      <formula>NOT(ISERROR(SEARCH("In Guide",N3)))</formula>
    </cfRule>
  </conditionalFormatting>
  <conditionalFormatting sqref="O3">
    <cfRule type="containsText" dxfId="849" priority="383" operator="containsText" text="Summary">
      <formula>NOT(ISERROR(SEARCH("Summary",O3)))</formula>
    </cfRule>
    <cfRule type="containsText" dxfId="848" priority="385" operator="containsText" text="In Guide">
      <formula>NOT(ISERROR(SEARCH("In Guide",O3)))</formula>
    </cfRule>
  </conditionalFormatting>
  <conditionalFormatting sqref="O3">
    <cfRule type="containsText" dxfId="847" priority="378" operator="containsText" text="Check File/Observation">
      <formula>NOT(ISERROR(SEARCH("Check File/Observation",O3)))</formula>
    </cfRule>
    <cfRule type="containsText" dxfId="846" priority="379" operator="containsText" text="Check File/Finding">
      <formula>NOT(ISERROR(SEARCH("Check File/Finding",O3)))</formula>
    </cfRule>
    <cfRule type="containsText" dxfId="845" priority="380" operator="containsText" text="Check File">
      <formula>NOT(ISERROR(SEARCH("Check File",O3)))</formula>
    </cfRule>
    <cfRule type="containsText" dxfId="844" priority="381" operator="containsText" text="Observation">
      <formula>NOT(ISERROR(SEARCH("Observation",O3)))</formula>
    </cfRule>
    <cfRule type="containsText" dxfId="843" priority="382" operator="containsText" text="Finding">
      <formula>NOT(ISERROR(SEARCH("Finding",O3)))</formula>
    </cfRule>
  </conditionalFormatting>
  <conditionalFormatting sqref="O3">
    <cfRule type="containsText" dxfId="842" priority="375" operator="containsText" text="Summary">
      <formula>NOT(ISERROR(SEARCH("Summary",O3)))</formula>
    </cfRule>
    <cfRule type="containsText" dxfId="841" priority="377" operator="containsText" text="In Guide">
      <formula>NOT(ISERROR(SEARCH("In Guide",O3)))</formula>
    </cfRule>
  </conditionalFormatting>
  <conditionalFormatting sqref="P3">
    <cfRule type="containsText" dxfId="840" priority="372" operator="containsText" text="Summary">
      <formula>NOT(ISERROR(SEARCH("Summary",P3)))</formula>
    </cfRule>
    <cfRule type="containsText" dxfId="839" priority="374" operator="containsText" text="In Guide">
      <formula>NOT(ISERROR(SEARCH("In Guide",P3)))</formula>
    </cfRule>
  </conditionalFormatting>
  <conditionalFormatting sqref="P3">
    <cfRule type="containsText" dxfId="838" priority="367" operator="containsText" text="Check File/Observation">
      <formula>NOT(ISERROR(SEARCH("Check File/Observation",P3)))</formula>
    </cfRule>
    <cfRule type="containsText" dxfId="837" priority="368" operator="containsText" text="Check File/Finding">
      <formula>NOT(ISERROR(SEARCH("Check File/Finding",P3)))</formula>
    </cfRule>
    <cfRule type="containsText" dxfId="836" priority="369" operator="containsText" text="Check File">
      <formula>NOT(ISERROR(SEARCH("Check File",P3)))</formula>
    </cfRule>
    <cfRule type="containsText" dxfId="835" priority="370" operator="containsText" text="Observation">
      <formula>NOT(ISERROR(SEARCH("Observation",P3)))</formula>
    </cfRule>
    <cfRule type="containsText" dxfId="834" priority="371" operator="containsText" text="Finding">
      <formula>NOT(ISERROR(SEARCH("Finding",P3)))</formula>
    </cfRule>
  </conditionalFormatting>
  <conditionalFormatting sqref="P3">
    <cfRule type="containsText" dxfId="833" priority="364" operator="containsText" text="Summary">
      <formula>NOT(ISERROR(SEARCH("Summary",P3)))</formula>
    </cfRule>
    <cfRule type="containsText" dxfId="832" priority="366" operator="containsText" text="In Guide">
      <formula>NOT(ISERROR(SEARCH("In Guide",P3)))</formula>
    </cfRule>
  </conditionalFormatting>
  <conditionalFormatting sqref="Q3">
    <cfRule type="containsText" dxfId="831" priority="361" operator="containsText" text="Summary">
      <formula>NOT(ISERROR(SEARCH("Summary",Q3)))</formula>
    </cfRule>
    <cfRule type="containsText" dxfId="830" priority="363" operator="containsText" text="In Guide">
      <formula>NOT(ISERROR(SEARCH("In Guide",Q3)))</formula>
    </cfRule>
  </conditionalFormatting>
  <conditionalFormatting sqref="Q3">
    <cfRule type="containsText" dxfId="829" priority="356" operator="containsText" text="Check File/Observation">
      <formula>NOT(ISERROR(SEARCH("Check File/Observation",Q3)))</formula>
    </cfRule>
    <cfRule type="containsText" dxfId="828" priority="357" operator="containsText" text="Check File/Finding">
      <formula>NOT(ISERROR(SEARCH("Check File/Finding",Q3)))</formula>
    </cfRule>
    <cfRule type="containsText" dxfId="827" priority="358" operator="containsText" text="Check File">
      <formula>NOT(ISERROR(SEARCH("Check File",Q3)))</formula>
    </cfRule>
    <cfRule type="containsText" dxfId="826" priority="359" operator="containsText" text="Observation">
      <formula>NOT(ISERROR(SEARCH("Observation",Q3)))</formula>
    </cfRule>
    <cfRule type="containsText" dxfId="825" priority="360" operator="containsText" text="Finding">
      <formula>NOT(ISERROR(SEARCH("Finding",Q3)))</formula>
    </cfRule>
  </conditionalFormatting>
  <conditionalFormatting sqref="Q3">
    <cfRule type="containsText" dxfId="824" priority="353" operator="containsText" text="Summary">
      <formula>NOT(ISERROR(SEARCH("Summary",Q3)))</formula>
    </cfRule>
    <cfRule type="containsText" dxfId="823" priority="355" operator="containsText" text="In Guide">
      <formula>NOT(ISERROR(SEARCH("In Guide",Q3)))</formula>
    </cfRule>
  </conditionalFormatting>
  <conditionalFormatting sqref="V3">
    <cfRule type="containsText" dxfId="822" priority="317" operator="containsText" text="Summary">
      <formula>NOT(ISERROR(SEARCH("Summary",V3)))</formula>
    </cfRule>
    <cfRule type="containsText" dxfId="821" priority="319" operator="containsText" text="In Guide">
      <formula>NOT(ISERROR(SEARCH("In Guide",V3)))</formula>
    </cfRule>
  </conditionalFormatting>
  <conditionalFormatting sqref="AD3:AG3 AD4:AF53">
    <cfRule type="containsText" dxfId="820" priority="295" operator="containsText" text="Summary">
      <formula>NOT(ISERROR(SEARCH("Summary",AD3)))</formula>
    </cfRule>
    <cfRule type="containsText" dxfId="819" priority="297" operator="containsText" text="In Guide">
      <formula>NOT(ISERROR(SEARCH("In Guide",AD3)))</formula>
    </cfRule>
  </conditionalFormatting>
  <conditionalFormatting sqref="AD3:AG3 AD4:AF53">
    <cfRule type="containsText" dxfId="818" priority="292" operator="containsText" text="Summary">
      <formula>NOT(ISERROR(SEARCH("Summary",AD3)))</formula>
    </cfRule>
    <cfRule type="containsText" dxfId="817" priority="294" operator="containsText" text="In Guide">
      <formula>NOT(ISERROR(SEARCH("In Guide",AD3)))</formula>
    </cfRule>
  </conditionalFormatting>
  <conditionalFormatting sqref="AD3:AG3 AD4:AF53">
    <cfRule type="containsText" dxfId="816" priority="287" operator="containsText" text="Check File/Observation">
      <formula>NOT(ISERROR(SEARCH("Check File/Observation",AD3)))</formula>
    </cfRule>
    <cfRule type="containsText" dxfId="815" priority="288" operator="containsText" text="Check File/Finding">
      <formula>NOT(ISERROR(SEARCH("Check File/Finding",AD3)))</formula>
    </cfRule>
    <cfRule type="containsText" dxfId="814" priority="289" operator="containsText" text="Check File">
      <formula>NOT(ISERROR(SEARCH("Check File",AD3)))</formula>
    </cfRule>
    <cfRule type="containsText" dxfId="813" priority="290" operator="containsText" text="Observation">
      <formula>NOT(ISERROR(SEARCH("Observation",AD3)))</formula>
    </cfRule>
    <cfRule type="containsText" dxfId="812" priority="291" operator="containsText" text="Finding">
      <formula>NOT(ISERROR(SEARCH("Finding",AD3)))</formula>
    </cfRule>
  </conditionalFormatting>
  <conditionalFormatting sqref="AD3:AG3 AD4:AF53">
    <cfRule type="containsText" dxfId="811" priority="284" operator="containsText" text="Summary">
      <formula>NOT(ISERROR(SEARCH("Summary",AD3)))</formula>
    </cfRule>
    <cfRule type="containsText" dxfId="810" priority="286" operator="containsText" text="In Guide">
      <formula>NOT(ISERROR(SEARCH("In Guide",AD3)))</formula>
    </cfRule>
  </conditionalFormatting>
  <conditionalFormatting sqref="D4:D53">
    <cfRule type="containsText" dxfId="809" priority="263" operator="containsText" text="Check File/Observation">
      <formula>NOT(ISERROR(SEARCH("Check File/Observation",D4)))</formula>
    </cfRule>
    <cfRule type="containsText" dxfId="808" priority="264" operator="containsText" text="Check File/Finding">
      <formula>NOT(ISERROR(SEARCH("Check File/Finding",D4)))</formula>
    </cfRule>
    <cfRule type="containsText" dxfId="807" priority="265" operator="containsText" text="Check File">
      <formula>NOT(ISERROR(SEARCH("Check File",D4)))</formula>
    </cfRule>
    <cfRule type="containsText" dxfId="806" priority="266" operator="containsText" text="Observation">
      <formula>NOT(ISERROR(SEARCH("Observation",D4)))</formula>
    </cfRule>
    <cfRule type="containsText" dxfId="805" priority="267" operator="containsText" text="Finding">
      <formula>NOT(ISERROR(SEARCH("Finding",D4)))</formula>
    </cfRule>
  </conditionalFormatting>
  <conditionalFormatting sqref="D4:D53">
    <cfRule type="containsText" dxfId="804" priority="260" operator="containsText" text="Summary">
      <formula>NOT(ISERROR(SEARCH("Summary",D4)))</formula>
    </cfRule>
    <cfRule type="containsText" dxfId="803" priority="262" operator="containsText" text="In Guide">
      <formula>NOT(ISERROR(SEARCH("In Guide",D4)))</formula>
    </cfRule>
  </conditionalFormatting>
  <conditionalFormatting sqref="D3">
    <cfRule type="containsText" dxfId="802" priority="249" operator="containsText" text="Summary">
      <formula>NOT(ISERROR(SEARCH("Summary",D3)))</formula>
    </cfRule>
    <cfRule type="containsText" dxfId="801" priority="251" operator="containsText" text="In Guide">
      <formula>NOT(ISERROR(SEARCH("In Guide",D3)))</formula>
    </cfRule>
  </conditionalFormatting>
  <conditionalFormatting sqref="D3">
    <cfRule type="containsText" dxfId="800" priority="244" operator="containsText" text="Check File/Observation">
      <formula>NOT(ISERROR(SEARCH("Check File/Observation",D3)))</formula>
    </cfRule>
    <cfRule type="containsText" dxfId="799" priority="245" operator="containsText" text="Check File/Finding">
      <formula>NOT(ISERROR(SEARCH("Check File/Finding",D3)))</formula>
    </cfRule>
    <cfRule type="containsText" dxfId="798" priority="246" operator="containsText" text="Check File">
      <formula>NOT(ISERROR(SEARCH("Check File",D3)))</formula>
    </cfRule>
    <cfRule type="containsText" dxfId="797" priority="247" operator="containsText" text="Observation">
      <formula>NOT(ISERROR(SEARCH("Observation",D3)))</formula>
    </cfRule>
    <cfRule type="containsText" dxfId="796" priority="248" operator="containsText" text="Finding">
      <formula>NOT(ISERROR(SEARCH("Finding",D3)))</formula>
    </cfRule>
  </conditionalFormatting>
  <conditionalFormatting sqref="Y3">
    <cfRule type="containsText" dxfId="795" priority="239" operator="containsText" text="Check File/Observation">
      <formula>NOT(ISERROR(SEARCH("Check File/Observation",Y3)))</formula>
    </cfRule>
    <cfRule type="containsText" dxfId="794" priority="240" operator="containsText" text="Check File/Finding">
      <formula>NOT(ISERROR(SEARCH("Check File/Finding",Y3)))</formula>
    </cfRule>
    <cfRule type="containsText" dxfId="793" priority="241" operator="containsText" text="Check File">
      <formula>NOT(ISERROR(SEARCH("Check File",Y3)))</formula>
    </cfRule>
    <cfRule type="containsText" dxfId="792" priority="242" operator="containsText" text="Observation">
      <formula>NOT(ISERROR(SEARCH("Observation",Y3)))</formula>
    </cfRule>
    <cfRule type="containsText" dxfId="791" priority="243" operator="containsText" text="Finding">
      <formula>NOT(ISERROR(SEARCH("Finding",Y3)))</formula>
    </cfRule>
  </conditionalFormatting>
  <conditionalFormatting sqref="Y3">
    <cfRule type="containsText" dxfId="790" priority="236" operator="containsText" text="Summary">
      <formula>NOT(ISERROR(SEARCH("Summary",Y3)))</formula>
    </cfRule>
    <cfRule type="containsText" dxfId="789" priority="238" operator="containsText" text="In Guide">
      <formula>NOT(ISERROR(SEARCH("In Guide",Y3)))</formula>
    </cfRule>
  </conditionalFormatting>
  <conditionalFormatting sqref="X3">
    <cfRule type="containsText" dxfId="788" priority="231" operator="containsText" text="Check File/Observation">
      <formula>NOT(ISERROR(SEARCH("Check File/Observation",X3)))</formula>
    </cfRule>
    <cfRule type="containsText" dxfId="787" priority="232" operator="containsText" text="Check File/Finding">
      <formula>NOT(ISERROR(SEARCH("Check File/Finding",X3)))</formula>
    </cfRule>
    <cfRule type="containsText" dxfId="786" priority="233" operator="containsText" text="Check File">
      <formula>NOT(ISERROR(SEARCH("Check File",X3)))</formula>
    </cfRule>
    <cfRule type="containsText" dxfId="785" priority="234" operator="containsText" text="Observation">
      <formula>NOT(ISERROR(SEARCH("Observation",X3)))</formula>
    </cfRule>
    <cfRule type="containsText" dxfId="784" priority="235" operator="containsText" text="Finding">
      <formula>NOT(ISERROR(SEARCH("Finding",X3)))</formula>
    </cfRule>
  </conditionalFormatting>
  <conditionalFormatting sqref="X3">
    <cfRule type="containsText" dxfId="783" priority="228" operator="containsText" text="Summary">
      <formula>NOT(ISERROR(SEARCH("Summary",X3)))</formula>
    </cfRule>
    <cfRule type="containsText" dxfId="782" priority="230" operator="containsText" text="In Guide">
      <formula>NOT(ISERROR(SEARCH("In Guide",X3)))</formula>
    </cfRule>
  </conditionalFormatting>
  <conditionalFormatting sqref="L3">
    <cfRule type="containsText" dxfId="781" priority="223" operator="containsText" text="Check File/Observation">
      <formula>NOT(ISERROR(SEARCH("Check File/Observation",L3)))</formula>
    </cfRule>
    <cfRule type="containsText" dxfId="780" priority="224" operator="containsText" text="Check File/Finding">
      <formula>NOT(ISERROR(SEARCH("Check File/Finding",L3)))</formula>
    </cfRule>
    <cfRule type="containsText" dxfId="779" priority="225" operator="containsText" text="Check File">
      <formula>NOT(ISERROR(SEARCH("Check File",L3)))</formula>
    </cfRule>
    <cfRule type="containsText" dxfId="778" priority="226" operator="containsText" text="Observation">
      <formula>NOT(ISERROR(SEARCH("Observation",L3)))</formula>
    </cfRule>
    <cfRule type="containsText" dxfId="777" priority="227" operator="containsText" text="Finding">
      <formula>NOT(ISERROR(SEARCH("Finding",L3)))</formula>
    </cfRule>
  </conditionalFormatting>
  <conditionalFormatting sqref="L3">
    <cfRule type="containsText" dxfId="776" priority="220" operator="containsText" text="Summary">
      <formula>NOT(ISERROR(SEARCH("Summary",L3)))</formula>
    </cfRule>
    <cfRule type="containsText" dxfId="775" priority="222" operator="containsText" text="In Guide">
      <formula>NOT(ISERROR(SEARCH("In Guide",L3)))</formula>
    </cfRule>
  </conditionalFormatting>
  <conditionalFormatting sqref="B5">
    <cfRule type="duplicateValues" dxfId="774" priority="208"/>
  </conditionalFormatting>
  <conditionalFormatting sqref="F5:G5 J5:K5">
    <cfRule type="containsText" dxfId="773" priority="205" operator="containsText" text="Summary">
      <formula>NOT(ISERROR(SEARCH("Summary",F5)))</formula>
    </cfRule>
    <cfRule type="containsText" dxfId="772" priority="207" operator="containsText" text="In Guide">
      <formula>NOT(ISERROR(SEARCH("In Guide",F5)))</formula>
    </cfRule>
  </conditionalFormatting>
  <conditionalFormatting sqref="F5:G5 J5:K5">
    <cfRule type="containsText" dxfId="771" priority="200" operator="containsText" text="Check File/Observation">
      <formula>NOT(ISERROR(SEARCH("Check File/Observation",F5)))</formula>
    </cfRule>
    <cfRule type="containsText" dxfId="770" priority="201" operator="containsText" text="Check File/Finding">
      <formula>NOT(ISERROR(SEARCH("Check File/Finding",F5)))</formula>
    </cfRule>
    <cfRule type="containsText" dxfId="769" priority="202" operator="containsText" text="Check File">
      <formula>NOT(ISERROR(SEARCH("Check File",F5)))</formula>
    </cfRule>
    <cfRule type="containsText" dxfId="768" priority="203" operator="containsText" text="Observation">
      <formula>NOT(ISERROR(SEARCH("Observation",F5)))</formula>
    </cfRule>
    <cfRule type="containsText" dxfId="767" priority="204" operator="containsText" text="Finding">
      <formula>NOT(ISERROR(SEARCH("Finding",F5)))</formula>
    </cfRule>
  </conditionalFormatting>
  <conditionalFormatting sqref="K5">
    <cfRule type="containsText" dxfId="766" priority="195" operator="containsText" text="Check File/Observation">
      <formula>NOT(ISERROR(SEARCH("Check File/Observation",K5)))</formula>
    </cfRule>
    <cfRule type="containsText" dxfId="765" priority="196" operator="containsText" text="Check File/Finding">
      <formula>NOT(ISERROR(SEARCH("Check File/Finding",K5)))</formula>
    </cfRule>
    <cfRule type="containsText" dxfId="764" priority="197" operator="containsText" text="Check File">
      <formula>NOT(ISERROR(SEARCH("Check File",K5)))</formula>
    </cfRule>
    <cfRule type="containsText" dxfId="763" priority="198" operator="containsText" text="Observation">
      <formula>NOT(ISERROR(SEARCH("Observation",K5)))</formula>
    </cfRule>
    <cfRule type="containsText" dxfId="762" priority="199" operator="containsText" text="Finding">
      <formula>NOT(ISERROR(SEARCH("Finding",K5)))</formula>
    </cfRule>
  </conditionalFormatting>
  <conditionalFormatting sqref="K5">
    <cfRule type="containsText" dxfId="761" priority="192" operator="containsText" text="Summary">
      <formula>NOT(ISERROR(SEARCH("Summary",K5)))</formula>
    </cfRule>
    <cfRule type="containsText" dxfId="760" priority="194" operator="containsText" text="In Guide">
      <formula>NOT(ISERROR(SEARCH("In Guide",K5)))</formula>
    </cfRule>
  </conditionalFormatting>
  <conditionalFormatting sqref="K5">
    <cfRule type="containsText" dxfId="759" priority="187" operator="containsText" text="Check File/Observation">
      <formula>NOT(ISERROR(SEARCH("Check File/Observation",K5)))</formula>
    </cfRule>
    <cfRule type="containsText" dxfId="758" priority="188" operator="containsText" text="Check File/Finding">
      <formula>NOT(ISERROR(SEARCH("Check File/Finding",K5)))</formula>
    </cfRule>
    <cfRule type="containsText" dxfId="757" priority="189" operator="containsText" text="Check File">
      <formula>NOT(ISERROR(SEARCH("Check File",K5)))</formula>
    </cfRule>
    <cfRule type="containsText" dxfId="756" priority="190" operator="containsText" text="Observation">
      <formula>NOT(ISERROR(SEARCH("Observation",K5)))</formula>
    </cfRule>
    <cfRule type="containsText" dxfId="755" priority="191" operator="containsText" text="Finding">
      <formula>NOT(ISERROR(SEARCH("Finding",K5)))</formula>
    </cfRule>
  </conditionalFormatting>
  <conditionalFormatting sqref="K5">
    <cfRule type="containsText" dxfId="754" priority="184" operator="containsText" text="Summary">
      <formula>NOT(ISERROR(SEARCH("Summary",K5)))</formula>
    </cfRule>
    <cfRule type="containsText" dxfId="753" priority="186" operator="containsText" text="In Guide">
      <formula>NOT(ISERROR(SEARCH("In Guide",K5)))</formula>
    </cfRule>
  </conditionalFormatting>
  <conditionalFormatting sqref="X4">
    <cfRule type="containsText" dxfId="752" priority="128" operator="containsText" text="Check File/Observation">
      <formula>NOT(ISERROR(SEARCH("Check File/Observation",X4)))</formula>
    </cfRule>
    <cfRule type="containsText" dxfId="751" priority="129" operator="containsText" text="Check File/Finding">
      <formula>NOT(ISERROR(SEARCH("Check File/Finding",X4)))</formula>
    </cfRule>
    <cfRule type="containsText" dxfId="750" priority="130" operator="containsText" text="Check File">
      <formula>NOT(ISERROR(SEARCH("Check File",X4)))</formula>
    </cfRule>
    <cfRule type="containsText" dxfId="749" priority="131" operator="containsText" text="Observation">
      <formula>NOT(ISERROR(SEARCH("Observation",X4)))</formula>
    </cfRule>
    <cfRule type="containsText" dxfId="748" priority="132" operator="containsText" text="Finding">
      <formula>NOT(ISERROR(SEARCH("Finding",X4)))</formula>
    </cfRule>
  </conditionalFormatting>
  <conditionalFormatting sqref="X4">
    <cfRule type="containsText" dxfId="747" priority="125" operator="containsText" text="Summary">
      <formula>NOT(ISERROR(SEARCH("Summary",X4)))</formula>
    </cfRule>
    <cfRule type="containsText" dxfId="746" priority="127" operator="containsText" text="In Guide">
      <formula>NOT(ISERROR(SEARCH("In Guide",X4)))</formula>
    </cfRule>
  </conditionalFormatting>
  <conditionalFormatting sqref="X5:X53">
    <cfRule type="containsText" dxfId="745" priority="120" operator="containsText" text="Check File/Observation">
      <formula>NOT(ISERROR(SEARCH("Check File/Observation",X5)))</formula>
    </cfRule>
    <cfRule type="containsText" dxfId="744" priority="121" operator="containsText" text="Check File/Finding">
      <formula>NOT(ISERROR(SEARCH("Check File/Finding",X5)))</formula>
    </cfRule>
    <cfRule type="containsText" dxfId="743" priority="122" operator="containsText" text="Check File">
      <formula>NOT(ISERROR(SEARCH("Check File",X5)))</formula>
    </cfRule>
    <cfRule type="containsText" dxfId="742" priority="123" operator="containsText" text="Observation">
      <formula>NOT(ISERROR(SEARCH("Observation",X5)))</formula>
    </cfRule>
    <cfRule type="containsText" dxfId="741" priority="124" operator="containsText" text="Finding">
      <formula>NOT(ISERROR(SEARCH("Finding",X5)))</formula>
    </cfRule>
  </conditionalFormatting>
  <conditionalFormatting sqref="X5:X53">
    <cfRule type="containsText" dxfId="740" priority="117" operator="containsText" text="Summary">
      <formula>NOT(ISERROR(SEARCH("Summary",X5)))</formula>
    </cfRule>
    <cfRule type="containsText" dxfId="739" priority="119" operator="containsText" text="In Guide">
      <formula>NOT(ISERROR(SEARCH("In Guide",X5)))</formula>
    </cfRule>
  </conditionalFormatting>
  <conditionalFormatting sqref="L5:T53 L4:Q4">
    <cfRule type="containsText" dxfId="738" priority="114" operator="containsText" text="Summary">
      <formula>NOT(ISERROR(SEARCH("Summary",L4)))</formula>
    </cfRule>
    <cfRule type="containsText" dxfId="737" priority="116" operator="containsText" text="In Guide">
      <formula>NOT(ISERROR(SEARCH("In Guide",L4)))</formula>
    </cfRule>
  </conditionalFormatting>
  <conditionalFormatting sqref="L5:T53 L4:Q4">
    <cfRule type="containsText" dxfId="736" priority="109" operator="containsText" text="Check File/Observation">
      <formula>NOT(ISERROR(SEARCH("Check File/Observation",L4)))</formula>
    </cfRule>
    <cfRule type="containsText" dxfId="735" priority="110" operator="containsText" text="Check File/Finding">
      <formula>NOT(ISERROR(SEARCH("Check File/Finding",L4)))</formula>
    </cfRule>
    <cfRule type="containsText" dxfId="734" priority="111" operator="containsText" text="Check File">
      <formula>NOT(ISERROR(SEARCH("Check File",L4)))</formula>
    </cfRule>
    <cfRule type="containsText" dxfId="733" priority="112" operator="containsText" text="Observation">
      <formula>NOT(ISERROR(SEARCH("Observation",L4)))</formula>
    </cfRule>
    <cfRule type="containsText" dxfId="732" priority="113" operator="containsText" text="Finding">
      <formula>NOT(ISERROR(SEARCH("Finding",L4)))</formula>
    </cfRule>
  </conditionalFormatting>
  <conditionalFormatting sqref="R3:T3">
    <cfRule type="containsText" dxfId="731" priority="104" operator="containsText" text="Check File/Observation">
      <formula>NOT(ISERROR(SEARCH("Check File/Observation",R3)))</formula>
    </cfRule>
    <cfRule type="containsText" dxfId="730" priority="105" operator="containsText" text="Check File/Finding">
      <formula>NOT(ISERROR(SEARCH("Check File/Finding",R3)))</formula>
    </cfRule>
    <cfRule type="containsText" dxfId="729" priority="106" operator="containsText" text="Check File">
      <formula>NOT(ISERROR(SEARCH("Check File",R3)))</formula>
    </cfRule>
    <cfRule type="containsText" dxfId="728" priority="107" operator="containsText" text="Observation">
      <formula>NOT(ISERROR(SEARCH("Observation",R3)))</formula>
    </cfRule>
    <cfRule type="containsText" dxfId="727" priority="108" operator="containsText" text="Finding">
      <formula>NOT(ISERROR(SEARCH("Finding",R3)))</formula>
    </cfRule>
  </conditionalFormatting>
  <conditionalFormatting sqref="R3:T3">
    <cfRule type="containsText" dxfId="726" priority="101" operator="containsText" text="Summary">
      <formula>NOT(ISERROR(SEARCH("Summary",R3)))</formula>
    </cfRule>
    <cfRule type="containsText" dxfId="725" priority="103" operator="containsText" text="In Guide">
      <formula>NOT(ISERROR(SEARCH("In Guide",R3)))</formula>
    </cfRule>
  </conditionalFormatting>
  <conditionalFormatting sqref="R3:T3">
    <cfRule type="containsText" dxfId="724" priority="98" operator="containsText" text="Summary">
      <formula>NOT(ISERROR(SEARCH("Summary",R3)))</formula>
    </cfRule>
    <cfRule type="containsText" dxfId="723" priority="100" operator="containsText" text="In Guide">
      <formula>NOT(ISERROR(SEARCH("In Guide",R3)))</formula>
    </cfRule>
  </conditionalFormatting>
  <conditionalFormatting sqref="R3:T3">
    <cfRule type="containsText" dxfId="722" priority="93" operator="containsText" text="Check File/Observation">
      <formula>NOT(ISERROR(SEARCH("Check File/Observation",R3)))</formula>
    </cfRule>
    <cfRule type="containsText" dxfId="721" priority="94" operator="containsText" text="Check File/Finding">
      <formula>NOT(ISERROR(SEARCH("Check File/Finding",R3)))</formula>
    </cfRule>
    <cfRule type="containsText" dxfId="720" priority="95" operator="containsText" text="Check File">
      <formula>NOT(ISERROR(SEARCH("Check File",R3)))</formula>
    </cfRule>
    <cfRule type="containsText" dxfId="719" priority="96" operator="containsText" text="Observation">
      <formula>NOT(ISERROR(SEARCH("Observation",R3)))</formula>
    </cfRule>
    <cfRule type="containsText" dxfId="718" priority="97" operator="containsText" text="Finding">
      <formula>NOT(ISERROR(SEARCH("Finding",R3)))</formula>
    </cfRule>
  </conditionalFormatting>
  <conditionalFormatting sqref="R3:T3">
    <cfRule type="containsText" dxfId="717" priority="90" operator="containsText" text="Summary">
      <formula>NOT(ISERROR(SEARCH("Summary",R3)))</formula>
    </cfRule>
    <cfRule type="containsText" dxfId="716" priority="92" operator="containsText" text="In Guide">
      <formula>NOT(ISERROR(SEARCH("In Guide",R3)))</formula>
    </cfRule>
  </conditionalFormatting>
  <conditionalFormatting sqref="R4:T4">
    <cfRule type="containsText" dxfId="715" priority="87" operator="containsText" text="Summary">
      <formula>NOT(ISERROR(SEARCH("Summary",R4)))</formula>
    </cfRule>
    <cfRule type="containsText" dxfId="714" priority="89" operator="containsText" text="In Guide">
      <formula>NOT(ISERROR(SEARCH("In Guide",R4)))</formula>
    </cfRule>
  </conditionalFormatting>
  <conditionalFormatting sqref="R4:T4">
    <cfRule type="containsText" dxfId="713" priority="82" operator="containsText" text="Check File/Observation">
      <formula>NOT(ISERROR(SEARCH("Check File/Observation",R4)))</formula>
    </cfRule>
    <cfRule type="containsText" dxfId="712" priority="83" operator="containsText" text="Check File/Finding">
      <formula>NOT(ISERROR(SEARCH("Check File/Finding",R4)))</formula>
    </cfRule>
    <cfRule type="containsText" dxfId="711" priority="84" operator="containsText" text="Check File">
      <formula>NOT(ISERROR(SEARCH("Check File",R4)))</formula>
    </cfRule>
    <cfRule type="containsText" dxfId="710" priority="85" operator="containsText" text="Observation">
      <formula>NOT(ISERROR(SEARCH("Observation",R4)))</formula>
    </cfRule>
    <cfRule type="containsText" dxfId="709" priority="86" operator="containsText" text="Finding">
      <formula>NOT(ISERROR(SEARCH("Finding",R4)))</formula>
    </cfRule>
  </conditionalFormatting>
  <conditionalFormatting sqref="E4 E6:E53">
    <cfRule type="containsText" dxfId="708" priority="79" operator="containsText" text="Summary">
      <formula>NOT(ISERROR(SEARCH("Summary",E4)))</formula>
    </cfRule>
    <cfRule type="containsText" dxfId="707" priority="81" operator="containsText" text="In Guide">
      <formula>NOT(ISERROR(SEARCH("In Guide",E4)))</formula>
    </cfRule>
  </conditionalFormatting>
  <conditionalFormatting sqref="E30:E53">
    <cfRule type="containsText" dxfId="706" priority="76" operator="containsText" text="Observation">
      <formula>NOT(ISERROR(SEARCH("Observation",E30)))</formula>
    </cfRule>
    <cfRule type="containsText" dxfId="705" priority="77" operator="containsText" text="Finding">
      <formula>NOT(ISERROR(SEARCH("Finding",E30)))</formula>
    </cfRule>
    <cfRule type="containsText" dxfId="704" priority="78" operator="containsText" text="Check File">
      <formula>NOT(ISERROR(SEARCH("Check File",E30)))</formula>
    </cfRule>
  </conditionalFormatting>
  <conditionalFormatting sqref="E4 E6:E53">
    <cfRule type="containsText" dxfId="703" priority="71" operator="containsText" text="Check File/Observation">
      <formula>NOT(ISERROR(SEARCH("Check File/Observation",E4)))</formula>
    </cfRule>
    <cfRule type="containsText" dxfId="702" priority="72" operator="containsText" text="Check File/Finding">
      <formula>NOT(ISERROR(SEARCH("Check File/Finding",E4)))</formula>
    </cfRule>
    <cfRule type="containsText" dxfId="701" priority="73" operator="containsText" text="Check File">
      <formula>NOT(ISERROR(SEARCH("Check File",E4)))</formula>
    </cfRule>
    <cfRule type="containsText" dxfId="700" priority="74" operator="containsText" text="Observation">
      <formula>NOT(ISERROR(SEARCH("Observation",E4)))</formula>
    </cfRule>
    <cfRule type="containsText" dxfId="699" priority="75" operator="containsText" text="Finding">
      <formula>NOT(ISERROR(SEARCH("Finding",E4)))</formula>
    </cfRule>
  </conditionalFormatting>
  <conditionalFormatting sqref="E11">
    <cfRule type="containsText" dxfId="698" priority="66" operator="containsText" text="Check File/Observation">
      <formula>NOT(ISERROR(SEARCH("Check File/Observation",E11)))</formula>
    </cfRule>
    <cfRule type="containsText" dxfId="697" priority="67" operator="containsText" text="Check File/Finding">
      <formula>NOT(ISERROR(SEARCH("Check File/Finding",E11)))</formula>
    </cfRule>
    <cfRule type="containsText" dxfId="696" priority="68" operator="containsText" text="Check File">
      <formula>NOT(ISERROR(SEARCH("Check File",E11)))</formula>
    </cfRule>
    <cfRule type="containsText" dxfId="695" priority="69" operator="containsText" text="Observation">
      <formula>NOT(ISERROR(SEARCH("Observation",E11)))</formula>
    </cfRule>
    <cfRule type="containsText" dxfId="694" priority="70" operator="containsText" text="Finding">
      <formula>NOT(ISERROR(SEARCH("Finding",E11)))</formula>
    </cfRule>
  </conditionalFormatting>
  <conditionalFormatting sqref="E11">
    <cfRule type="containsText" dxfId="693" priority="63" operator="containsText" text="Summary">
      <formula>NOT(ISERROR(SEARCH("Summary",E11)))</formula>
    </cfRule>
    <cfRule type="containsText" dxfId="692" priority="65" operator="containsText" text="In Guide">
      <formula>NOT(ISERROR(SEARCH("In Guide",E11)))</formula>
    </cfRule>
  </conditionalFormatting>
  <conditionalFormatting sqref="E3">
    <cfRule type="containsText" dxfId="691" priority="60" operator="containsText" text="Summary">
      <formula>NOT(ISERROR(SEARCH("Summary",E3)))</formula>
    </cfRule>
    <cfRule type="containsText" dxfId="690" priority="62" operator="containsText" text="In Guide">
      <formula>NOT(ISERROR(SEARCH("In Guide",E3)))</formula>
    </cfRule>
  </conditionalFormatting>
  <conditionalFormatting sqref="E3">
    <cfRule type="containsText" dxfId="689" priority="55" operator="containsText" text="Check File/Observation">
      <formula>NOT(ISERROR(SEARCH("Check File/Observation",E3)))</formula>
    </cfRule>
    <cfRule type="containsText" dxfId="688" priority="56" operator="containsText" text="Check File/Finding">
      <formula>NOT(ISERROR(SEARCH("Check File/Finding",E3)))</formula>
    </cfRule>
    <cfRule type="containsText" dxfId="687" priority="57" operator="containsText" text="Check File">
      <formula>NOT(ISERROR(SEARCH("Check File",E3)))</formula>
    </cfRule>
    <cfRule type="containsText" dxfId="686" priority="58" operator="containsText" text="Observation">
      <formula>NOT(ISERROR(SEARCH("Observation",E3)))</formula>
    </cfRule>
    <cfRule type="containsText" dxfId="685" priority="59" operator="containsText" text="Finding">
      <formula>NOT(ISERROR(SEARCH("Finding",E3)))</formula>
    </cfRule>
  </conditionalFormatting>
  <conditionalFormatting sqref="E5">
    <cfRule type="containsText" dxfId="684" priority="52" operator="containsText" text="Summary">
      <formula>NOT(ISERROR(SEARCH("Summary",E5)))</formula>
    </cfRule>
    <cfRule type="containsText" dxfId="683" priority="54" operator="containsText" text="In Guide">
      <formula>NOT(ISERROR(SEARCH("In Guide",E5)))</formula>
    </cfRule>
  </conditionalFormatting>
  <conditionalFormatting sqref="E5">
    <cfRule type="containsText" dxfId="682" priority="47" operator="containsText" text="Check File/Observation">
      <formula>NOT(ISERROR(SEARCH("Check File/Observation",E5)))</formula>
    </cfRule>
    <cfRule type="containsText" dxfId="681" priority="48" operator="containsText" text="Check File/Finding">
      <formula>NOT(ISERROR(SEARCH("Check File/Finding",E5)))</formula>
    </cfRule>
    <cfRule type="containsText" dxfId="680" priority="49" operator="containsText" text="Check File">
      <formula>NOT(ISERROR(SEARCH("Check File",E5)))</formula>
    </cfRule>
    <cfRule type="containsText" dxfId="679" priority="50" operator="containsText" text="Observation">
      <formula>NOT(ISERROR(SEARCH("Observation",E5)))</formula>
    </cfRule>
    <cfRule type="containsText" dxfId="678" priority="51" operator="containsText" text="Finding">
      <formula>NOT(ISERROR(SEARCH("Finding",E5)))</formula>
    </cfRule>
  </conditionalFormatting>
  <conditionalFormatting sqref="AI3">
    <cfRule type="containsText" dxfId="677" priority="26" operator="containsText" text="Check File/Observation">
      <formula>NOT(ISERROR(SEARCH("Check File/Observation",AI3)))</formula>
    </cfRule>
    <cfRule type="containsText" dxfId="676" priority="27" operator="containsText" text="Check File/Finding">
      <formula>NOT(ISERROR(SEARCH("Check File/Finding",AI3)))</formula>
    </cfRule>
    <cfRule type="containsText" dxfId="675" priority="28" operator="containsText" text="Check File">
      <formula>NOT(ISERROR(SEARCH("Check File",AI3)))</formula>
    </cfRule>
    <cfRule type="containsText" dxfId="674" priority="29" operator="containsText" text="Observation">
      <formula>NOT(ISERROR(SEARCH("Observation",AI3)))</formula>
    </cfRule>
    <cfRule type="containsText" dxfId="673" priority="30" operator="containsText" text="Finding">
      <formula>NOT(ISERROR(SEARCH("Finding",AI3)))</formula>
    </cfRule>
  </conditionalFormatting>
  <conditionalFormatting sqref="AI3">
    <cfRule type="containsText" dxfId="672" priority="23" operator="containsText" text="Summary">
      <formula>NOT(ISERROR(SEARCH("Summary",AI3)))</formula>
    </cfRule>
    <cfRule type="containsText" dxfId="671" priority="25" operator="containsText" text="In Guide">
      <formula>NOT(ISERROR(SEARCH("In Guide",AI3)))</formula>
    </cfRule>
  </conditionalFormatting>
  <conditionalFormatting sqref="AI4:AI53">
    <cfRule type="containsText" dxfId="670" priority="9" operator="containsText" text="Summary">
      <formula>NOT(ISERROR(SEARCH("Summary",AI4)))</formula>
    </cfRule>
    <cfRule type="containsText" dxfId="669" priority="11" operator="containsText" text="In Guide">
      <formula>NOT(ISERROR(SEARCH("In Guide",AI4)))</formula>
    </cfRule>
  </conditionalFormatting>
  <conditionalFormatting sqref="AI11:AI53">
    <cfRule type="containsText" dxfId="668" priority="6" operator="containsText" text="Observation">
      <formula>NOT(ISERROR(SEARCH("Observation",AI11)))</formula>
    </cfRule>
    <cfRule type="containsText" dxfId="667" priority="7" operator="containsText" text="Finding">
      <formula>NOT(ISERROR(SEARCH("Finding",AI11)))</formula>
    </cfRule>
    <cfRule type="containsText" dxfId="666" priority="8" operator="containsText" text="Check File">
      <formula>NOT(ISERROR(SEARCH("Check File",AI11)))</formula>
    </cfRule>
  </conditionalFormatting>
  <conditionalFormatting sqref="AI4:AI53">
    <cfRule type="containsText" dxfId="665" priority="1" operator="containsText" text="Check File/Observation">
      <formula>NOT(ISERROR(SEARCH("Check File/Observation",AI4)))</formula>
    </cfRule>
    <cfRule type="containsText" dxfId="664" priority="2" operator="containsText" text="Check File/Finding">
      <formula>NOT(ISERROR(SEARCH("Check File/Finding",AI4)))</formula>
    </cfRule>
    <cfRule type="containsText" dxfId="663" priority="3" operator="containsText" text="Check File">
      <formula>NOT(ISERROR(SEARCH("Check File",AI4)))</formula>
    </cfRule>
    <cfRule type="containsText" dxfId="662" priority="4" operator="containsText" text="Observation">
      <formula>NOT(ISERROR(SEARCH("Observation",AI4)))</formula>
    </cfRule>
    <cfRule type="containsText" dxfId="661" priority="5" operator="containsText" text="Finding">
      <formula>NOT(ISERROR(SEARCH("Finding",AI4)))</formula>
    </cfRule>
  </conditionalFormatting>
  <dataValidations count="16">
    <dataValidation type="list" allowBlank="1" showInputMessage="1" sqref="H3" xr:uid="{775EE79D-86C7-491B-844F-AA26AACCF3D7}">
      <formula1>"Unemployment Insurance, Driver License, Baptismal Record, Birth Certificate, DD-214, Fed State or local ID Card, Passport, Hospital Record of Birth, Public Assistance or Social Services Records, School Records or ID Cards, Work Permit, Family Bible"</formula1>
    </dataValidation>
    <dataValidation allowBlank="1" showInputMessage="1" showErrorMessage="1" sqref="E5:E6" xr:uid="{2D5B4D3E-64B5-49F9-908A-286283F03653}"/>
    <dataValidation type="list" allowBlank="1" showInputMessage="1" sqref="V5:V53" xr:uid="{5510ABEA-7458-4849-8EC0-5ACD1D80B05B}">
      <formula1>"Yes-With TA722, Yes-TA722 Needed, No, N/A"</formula1>
    </dataValidation>
    <dataValidation allowBlank="1" showInputMessage="1" sqref="G6:G53 G3:G4 F3:F53" xr:uid="{25899A80-92B2-4A3C-B105-6A0103ABD49A}"/>
    <dataValidation type="list" allowBlank="1" showInputMessage="1" sqref="U19:U29" xr:uid="{EF531355-DBD1-409C-A8B0-B4A3EDB507F1}">
      <formula1>"Yes-DW1 Laid off Unlikely to return to Previous Occupation, Yes-DW2 Mass Lay-off or Closure, Yes-DW3 Self Employed, Yes-DW4 Displaced Homemaker, Yes-DW5 Military Spouse, Yes-DW6 DW due to Foreign Trade, No, N/A"</formula1>
    </dataValidation>
    <dataValidation type="list" allowBlank="1" showInputMessage="1" sqref="AA5:AA53 AE3:AE53 AF3:AG3 X3:X53 L3:T53 AI3:AI53" xr:uid="{7EA0D046-454C-4E5B-ACC7-27646FFA716F}">
      <formula1>"Yes, No, N/A"</formula1>
    </dataValidation>
    <dataValidation type="list" allowBlank="1" showInputMessage="1" sqref="AJ5:AJ6 AH5:AH53" xr:uid="{02B3EBD0-4FE2-409E-831A-9755D0ECB5B5}">
      <formula1>"Yes-With Support Doc, Yes- Need Support Doc, No, N/A"</formula1>
    </dataValidation>
    <dataValidation type="list" allowBlank="1" showInputMessage="1" sqref="AC11:AC53 AB5:AB53 Y3 AB3:AC4" xr:uid="{150E8711-3DD7-4EF7-9E0A-B22DAB2FE547}">
      <formula1>"Yes-Documented, Yes-Need Copy, No, N/A"</formula1>
    </dataValidation>
    <dataValidation type="list" allowBlank="1" showInputMessage="1" showErrorMessage="1" sqref="W13:W53" xr:uid="{A43E75DC-D6BE-4D85-AB58-CC7858A10899}">
      <formula1>"Yes-With TA722, Yes-Need TA722, No, N/A"</formula1>
    </dataValidation>
    <dataValidation type="list" allowBlank="1" showInputMessage="1" showErrorMessage="1" sqref="U13:U18 U30:U53" xr:uid="{30F08DB3-C021-41CF-989E-4F1D294CAF62}">
      <formula1>"Yes-DW1 Laid off Unlikely to return to Previous Occupation, Yes-DW2 Mass Lay-off or Closure, Yes-DW3 Self Employed, Yes-DW4 Displaced Homemaker, Yes-DW5 Military Spouse, Yes-DW6 DW due to Foreign Trade, No, N/A"</formula1>
    </dataValidation>
    <dataValidation type="list" allowBlank="1" showInputMessage="1" sqref="AJ10:AJ53 AC5:AC10 W11:W12 Y11:Y13 U11:U12 AJ3:AJ4 AH3:AH4" xr:uid="{F2DE2824-56C8-4230-9842-C63B5D838D22}">
      <formula1>"Yes-With Support Doc, Yes-Need Support Doc, No, N/A"</formula1>
    </dataValidation>
    <dataValidation type="list" allowBlank="1" showInputMessage="1" sqref="J3:J53 D3" xr:uid="{6B48F8E8-A9D6-46C5-ABB3-4AE1ECD4F413}">
      <formula1>"Yes with #, No, N/A"</formula1>
    </dataValidation>
    <dataValidation type="list" allowBlank="1" showInputMessage="1" sqref="Z11:Z53 K3:K53 Y6:Y10" xr:uid="{5C54079C-C446-438B-BA40-51798CD8FFDB}">
      <formula1>"Yes, No"</formula1>
    </dataValidation>
    <dataValidation type="list" allowBlank="1" showInputMessage="1" sqref="AF4:AF53" xr:uid="{17911DC8-3B7D-486B-BE9F-0F819171B6B6}">
      <formula1>"Yes, No, N/A, In Progress"</formula1>
    </dataValidation>
    <dataValidation type="list" allowBlank="1" showInputMessage="1" sqref="AD3:AD53" xr:uid="{2B5DA1F4-1C01-4DA4-A88E-A3BD4CA41B86}">
      <formula1>"ITA, Non-ITA, OJT, Customized, IWT, Other - List, N/A"</formula1>
    </dataValidation>
    <dataValidation type="list" allowBlank="1" showInputMessage="1" sqref="D4:D53" xr:uid="{7AD10077-45C8-406F-B5D6-3C957FE69D58}">
      <formula1>",Adult, DW, TAA, Other (Specify)"</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2948" operator="containsText" id="{14460FFA-BC9A-42FD-86E7-EBEC341B745B}">
            <xm:f>NOT(ISERROR(SEARCH("Resolved",A3)))</xm:f>
            <xm:f>"Resolved"</xm:f>
            <x14:dxf>
              <font>
                <color rgb="FF006100"/>
              </font>
              <fill>
                <patternFill>
                  <bgColor rgb="FFC6EFCE"/>
                </patternFill>
              </fill>
            </x14:dxf>
          </x14:cfRule>
          <xm:sqref>A4:A53 F4:H4 AC7:AC29 Z3:AA3 Y4:AA53 J6:K53 U4:W53 J3:K4 F6:G53 H5:H53 AJ4:AK53 AH4:AH53 AH7:AI8 AD3:AH3</xm:sqref>
        </x14:conditionalFormatting>
        <x14:conditionalFormatting xmlns:xm="http://schemas.microsoft.com/office/excel/2006/main">
          <x14:cfRule type="containsText" priority="2932" operator="containsText" id="{F6E3A370-2311-401A-9AE8-957F48CFC66F}">
            <xm:f>NOT(ISERROR(SEARCH("Resolved",Y4)))</xm:f>
            <xm:f>"Resolved"</xm:f>
            <x14:dxf>
              <font>
                <color rgb="FF006100"/>
              </font>
              <fill>
                <patternFill>
                  <bgColor rgb="FFC6EFCE"/>
                </patternFill>
              </fill>
            </x14:dxf>
          </x14:cfRule>
          <xm:sqref>Y4:Y5</xm:sqref>
        </x14:conditionalFormatting>
        <x14:conditionalFormatting xmlns:xm="http://schemas.microsoft.com/office/excel/2006/main">
          <x14:cfRule type="containsText" priority="2924" operator="containsText" id="{E8B5C20A-3A34-4899-BA30-5FAEBCF23962}">
            <xm:f>NOT(ISERROR(SEARCH("Resolved",K4)))</xm:f>
            <xm:f>"Resolved"</xm:f>
            <x14:dxf>
              <font>
                <color rgb="FF006100"/>
              </font>
              <fill>
                <patternFill>
                  <bgColor rgb="FFC6EFCE"/>
                </patternFill>
              </fill>
            </x14:dxf>
          </x14:cfRule>
          <xm:sqref>K4 K6:K53</xm:sqref>
        </x14:conditionalFormatting>
        <x14:conditionalFormatting xmlns:xm="http://schemas.microsoft.com/office/excel/2006/main">
          <x14:cfRule type="containsText" priority="2916" operator="containsText" id="{0B8786E3-158D-403D-B2F6-E880A69AB85D}">
            <xm:f>NOT(ISERROR(SEARCH("Resolved",V4)))</xm:f>
            <xm:f>"Resolved"</xm:f>
            <x14:dxf>
              <font>
                <color rgb="FF006100"/>
              </font>
              <fill>
                <patternFill>
                  <bgColor rgb="FFC6EFCE"/>
                </patternFill>
              </fill>
            </x14:dxf>
          </x14:cfRule>
          <xm:sqref>V4:V53</xm:sqref>
        </x14:conditionalFormatting>
        <x14:conditionalFormatting xmlns:xm="http://schemas.microsoft.com/office/excel/2006/main">
          <x14:cfRule type="containsText" priority="2060" operator="containsText" id="{8679E961-A4E7-4140-990E-B4CF349AAD78}">
            <xm:f>NOT(ISERROR(SEARCH("Resolved",Y9)))</xm:f>
            <xm:f>"Resolved"</xm:f>
            <x14:dxf>
              <font>
                <color rgb="FF006100"/>
              </font>
              <fill>
                <patternFill>
                  <bgColor rgb="FFC6EFCE"/>
                </patternFill>
              </fill>
            </x14:dxf>
          </x14:cfRule>
          <xm:sqref>Y9</xm:sqref>
        </x14:conditionalFormatting>
        <x14:conditionalFormatting xmlns:xm="http://schemas.microsoft.com/office/excel/2006/main">
          <x14:cfRule type="containsText" priority="2905" operator="containsText" id="{7AF92B47-E487-4006-84A0-74E35487DBD0}">
            <xm:f>NOT(ISERROR(SEARCH("Resolved",W4)))</xm:f>
            <xm:f>"Resolved"</xm:f>
            <x14:dxf>
              <font>
                <color rgb="FF006100"/>
              </font>
              <fill>
                <patternFill>
                  <bgColor rgb="FFC6EFCE"/>
                </patternFill>
              </fill>
            </x14:dxf>
          </x14:cfRule>
          <xm:sqref>W4:W53 Y5</xm:sqref>
        </x14:conditionalFormatting>
        <x14:conditionalFormatting xmlns:xm="http://schemas.microsoft.com/office/excel/2006/main">
          <x14:cfRule type="containsText" priority="2889" operator="containsText" id="{5AA9E066-30EB-4F72-AA38-FB17098431A7}">
            <xm:f>NOT(ISERROR(SEARCH("Resolved",AB4)))</xm:f>
            <xm:f>"Resolved"</xm:f>
            <x14:dxf>
              <font>
                <color rgb="FF006100"/>
              </font>
              <fill>
                <patternFill>
                  <bgColor rgb="FFC6EFCE"/>
                </patternFill>
              </fill>
            </x14:dxf>
          </x14:cfRule>
          <xm:sqref>AB4:AC53</xm:sqref>
        </x14:conditionalFormatting>
        <x14:conditionalFormatting xmlns:xm="http://schemas.microsoft.com/office/excel/2006/main">
          <x14:cfRule type="containsText" priority="2876" operator="containsText" id="{86DC5D4B-519E-4DD6-AC97-D4F5BBAA93E8}">
            <xm:f>NOT(ISERROR(SEARCH("Resolved",Y5)))</xm:f>
            <xm:f>"Resolved"</xm:f>
            <x14:dxf>
              <font>
                <color rgb="FF006100"/>
              </font>
              <fill>
                <patternFill>
                  <bgColor rgb="FFC6EFCE"/>
                </patternFill>
              </fill>
            </x14:dxf>
          </x14:cfRule>
          <xm:sqref>Y5</xm:sqref>
        </x14:conditionalFormatting>
        <x14:conditionalFormatting xmlns:xm="http://schemas.microsoft.com/office/excel/2006/main">
          <x14:cfRule type="containsText" priority="2860" operator="containsText" id="{51F94EAA-9559-43B3-930E-2D8E3FE6E67F}">
            <xm:f>NOT(ISERROR(SEARCH("Resolved",V5)))</xm:f>
            <xm:f>"Resolved"</xm:f>
            <x14:dxf>
              <font>
                <color rgb="FF006100"/>
              </font>
              <fill>
                <patternFill>
                  <bgColor rgb="FFC6EFCE"/>
                </patternFill>
              </fill>
            </x14:dxf>
          </x14:cfRule>
          <xm:sqref>V5</xm:sqref>
        </x14:conditionalFormatting>
        <x14:conditionalFormatting xmlns:xm="http://schemas.microsoft.com/office/excel/2006/main">
          <x14:cfRule type="containsText" priority="2849" operator="containsText" id="{2669B5BA-5777-4514-B761-941B2045DF17}">
            <xm:f>NOT(ISERROR(SEARCH("Resolved",W5)))</xm:f>
            <xm:f>"Resolved"</xm:f>
            <x14:dxf>
              <font>
                <color rgb="FF006100"/>
              </font>
              <fill>
                <patternFill>
                  <bgColor rgb="FFC6EFCE"/>
                </patternFill>
              </fill>
            </x14:dxf>
          </x14:cfRule>
          <xm:sqref>W5 Y5</xm:sqref>
        </x14:conditionalFormatting>
        <x14:conditionalFormatting xmlns:xm="http://schemas.microsoft.com/office/excel/2006/main">
          <x14:cfRule type="containsText" priority="2841" operator="containsText" id="{1BEEBBA3-0715-4220-896C-F6A656CCA1A9}">
            <xm:f>NOT(ISERROR(SEARCH("Resolved",U5)))</xm:f>
            <xm:f>"Resolved"</xm:f>
            <x14:dxf>
              <font>
                <color rgb="FF006100"/>
              </font>
              <fill>
                <patternFill>
                  <bgColor rgb="FFC6EFCE"/>
                </patternFill>
              </fill>
            </x14:dxf>
          </x14:cfRule>
          <xm:sqref>U5</xm:sqref>
        </x14:conditionalFormatting>
        <x14:conditionalFormatting xmlns:xm="http://schemas.microsoft.com/office/excel/2006/main">
          <x14:cfRule type="containsText" priority="2815" operator="containsText" id="{E821C137-D449-42CA-BB39-6C58E74B0641}">
            <xm:f>NOT(ISERROR(SEARCH("Resolved",V6)))</xm:f>
            <xm:f>"Resolved"</xm:f>
            <x14:dxf>
              <font>
                <color rgb="FF006100"/>
              </font>
              <fill>
                <patternFill>
                  <bgColor rgb="FFC6EFCE"/>
                </patternFill>
              </fill>
            </x14:dxf>
          </x14:cfRule>
          <xm:sqref>V6:W6 AH6:AI6</xm:sqref>
        </x14:conditionalFormatting>
        <x14:conditionalFormatting xmlns:xm="http://schemas.microsoft.com/office/excel/2006/main">
          <x14:cfRule type="containsText" priority="2807" operator="containsText" id="{378C7055-D85B-4538-B44C-B1A80EC97621}">
            <xm:f>NOT(ISERROR(SEARCH("Resolved",K6)))</xm:f>
            <xm:f>"Resolved"</xm:f>
            <x14:dxf>
              <font>
                <color rgb="FF006100"/>
              </font>
              <fill>
                <patternFill>
                  <bgColor rgb="FFC6EFCE"/>
                </patternFill>
              </fill>
            </x14:dxf>
          </x14:cfRule>
          <xm:sqref>K6</xm:sqref>
        </x14:conditionalFormatting>
        <x14:conditionalFormatting xmlns:xm="http://schemas.microsoft.com/office/excel/2006/main">
          <x14:cfRule type="containsText" priority="1919" operator="containsText" id="{3ED83A92-3059-4175-B948-169C54FD93AB}">
            <xm:f>NOT(ISERROR(SEARCH("Resolved",AK10)))</xm:f>
            <xm:f>"Resolved"</xm:f>
            <x14:dxf>
              <font>
                <color rgb="FF006100"/>
              </font>
              <fill>
                <patternFill>
                  <bgColor rgb="FFC6EFCE"/>
                </patternFill>
              </fill>
            </x14:dxf>
          </x14:cfRule>
          <xm:sqref>AK10:AK29</xm:sqref>
        </x14:conditionalFormatting>
        <x14:conditionalFormatting xmlns:xm="http://schemas.microsoft.com/office/excel/2006/main">
          <x14:cfRule type="containsText" priority="2775" operator="containsText" id="{F945210C-41C7-4DF9-BC8F-A90C03D2E197}">
            <xm:f>NOT(ISERROR(SEARCH("Resolved",U6)))</xm:f>
            <xm:f>"Resolved"</xm:f>
            <x14:dxf>
              <font>
                <color rgb="FF006100"/>
              </font>
              <fill>
                <patternFill>
                  <bgColor rgb="FFC6EFCE"/>
                </patternFill>
              </fill>
            </x14:dxf>
          </x14:cfRule>
          <xm:sqref>U6</xm:sqref>
        </x14:conditionalFormatting>
        <x14:conditionalFormatting xmlns:xm="http://schemas.microsoft.com/office/excel/2006/main">
          <x14:cfRule type="containsText" priority="2767" operator="containsText" id="{63F61FC7-F393-4908-B742-F469C21E2AC1}">
            <xm:f>NOT(ISERROR(SEARCH("Resolved",V6)))</xm:f>
            <xm:f>"Resolved"</xm:f>
            <x14:dxf>
              <font>
                <color rgb="FF006100"/>
              </font>
              <fill>
                <patternFill>
                  <bgColor rgb="FFC6EFCE"/>
                </patternFill>
              </fill>
            </x14:dxf>
          </x14:cfRule>
          <xm:sqref>V6</xm:sqref>
        </x14:conditionalFormatting>
        <x14:conditionalFormatting xmlns:xm="http://schemas.microsoft.com/office/excel/2006/main">
          <x14:cfRule type="containsText" priority="2759" operator="containsText" id="{A53891C6-7D0C-45D5-BFB8-EF761B4DE424}">
            <xm:f>NOT(ISERROR(SEARCH("Resolved",V6)))</xm:f>
            <xm:f>"Resolved"</xm:f>
            <x14:dxf>
              <font>
                <color rgb="FF006100"/>
              </font>
              <fill>
                <patternFill>
                  <bgColor rgb="FFC6EFCE"/>
                </patternFill>
              </fill>
            </x14:dxf>
          </x14:cfRule>
          <xm:sqref>V6</xm:sqref>
        </x14:conditionalFormatting>
        <x14:conditionalFormatting xmlns:xm="http://schemas.microsoft.com/office/excel/2006/main">
          <x14:cfRule type="containsText" priority="2740" operator="containsText" id="{A25BAB41-A318-49BD-B419-B8EE1D493CAF}">
            <xm:f>NOT(ISERROR(SEARCH("Resolved",Y6)))</xm:f>
            <xm:f>"Resolved"</xm:f>
            <x14:dxf>
              <font>
                <color rgb="FF006100"/>
              </font>
              <fill>
                <patternFill>
                  <bgColor rgb="FFC6EFCE"/>
                </patternFill>
              </fill>
            </x14:dxf>
          </x14:cfRule>
          <xm:sqref>Y6</xm:sqref>
        </x14:conditionalFormatting>
        <x14:conditionalFormatting xmlns:xm="http://schemas.microsoft.com/office/excel/2006/main">
          <x14:cfRule type="containsText" priority="2737" operator="containsText" id="{71B62C77-A442-49AB-B3CD-8BC8D2181AC6}">
            <xm:f>NOT(ISERROR(SEARCH("Resolved",Y6)))</xm:f>
            <xm:f>"Resolved"</xm:f>
            <x14:dxf>
              <font>
                <color rgb="FF006100"/>
              </font>
              <fill>
                <patternFill>
                  <bgColor rgb="FFC6EFCE"/>
                </patternFill>
              </fill>
            </x14:dxf>
          </x14:cfRule>
          <xm:sqref>Y6</xm:sqref>
        </x14:conditionalFormatting>
        <x14:conditionalFormatting xmlns:xm="http://schemas.microsoft.com/office/excel/2006/main">
          <x14:cfRule type="containsText" priority="2729" operator="containsText" id="{607789C0-ADEF-466C-B645-D59553FB51E0}">
            <xm:f>NOT(ISERROR(SEARCH("Resolved",Z6)))</xm:f>
            <xm:f>"Resolved"</xm:f>
            <x14:dxf>
              <font>
                <color rgb="FF006100"/>
              </font>
              <fill>
                <patternFill>
                  <bgColor rgb="FFC6EFCE"/>
                </patternFill>
              </fill>
            </x14:dxf>
          </x14:cfRule>
          <xm:sqref>Z6</xm:sqref>
        </x14:conditionalFormatting>
        <x14:conditionalFormatting xmlns:xm="http://schemas.microsoft.com/office/excel/2006/main">
          <x14:cfRule type="containsText" priority="2726" operator="containsText" id="{7589E207-33D6-477C-86C7-277512C92C90}">
            <xm:f>NOT(ISERROR(SEARCH("Resolved",Z6)))</xm:f>
            <xm:f>"Resolved"</xm:f>
            <x14:dxf>
              <font>
                <color rgb="FF006100"/>
              </font>
              <fill>
                <patternFill>
                  <bgColor rgb="FFC6EFCE"/>
                </patternFill>
              </fill>
            </x14:dxf>
          </x14:cfRule>
          <xm:sqref>Z6</xm:sqref>
        </x14:conditionalFormatting>
        <x14:conditionalFormatting xmlns:xm="http://schemas.microsoft.com/office/excel/2006/main">
          <x14:cfRule type="containsText" priority="2702" operator="containsText" id="{AAA9C03D-627A-470B-817E-8038D7184A76}">
            <xm:f>NOT(ISERROR(SEARCH("Resolved",AK6)))</xm:f>
            <xm:f>"Resolved"</xm:f>
            <x14:dxf>
              <font>
                <color rgb="FF006100"/>
              </font>
              <fill>
                <patternFill>
                  <bgColor rgb="FFC6EFCE"/>
                </patternFill>
              </fill>
            </x14:dxf>
          </x14:cfRule>
          <xm:sqref>AK6</xm:sqref>
        </x14:conditionalFormatting>
        <x14:conditionalFormatting xmlns:xm="http://schemas.microsoft.com/office/excel/2006/main">
          <x14:cfRule type="containsText" priority="2694" operator="containsText" id="{3EA514DA-BD53-4F60-99D9-A42F7B35FA3C}">
            <xm:f>NOT(ISERROR(SEARCH("Resolved",U6)))</xm:f>
            <xm:f>"Resolved"</xm:f>
            <x14:dxf>
              <font>
                <color rgb="FF006100"/>
              </font>
              <fill>
                <patternFill>
                  <bgColor rgb="FFC6EFCE"/>
                </patternFill>
              </fill>
            </x14:dxf>
          </x14:cfRule>
          <xm:sqref>U6</xm:sqref>
        </x14:conditionalFormatting>
        <x14:conditionalFormatting xmlns:xm="http://schemas.microsoft.com/office/excel/2006/main">
          <x14:cfRule type="containsText" priority="2686" operator="containsText" id="{B8172595-4F4F-415E-B704-52AB123385DD}">
            <xm:f>NOT(ISERROR(SEARCH("Resolved",U6)))</xm:f>
            <xm:f>"Resolved"</xm:f>
            <x14:dxf>
              <font>
                <color rgb="FF006100"/>
              </font>
              <fill>
                <patternFill>
                  <bgColor rgb="FFC6EFCE"/>
                </patternFill>
              </fill>
            </x14:dxf>
          </x14:cfRule>
          <xm:sqref>U6</xm:sqref>
        </x14:conditionalFormatting>
        <x14:conditionalFormatting xmlns:xm="http://schemas.microsoft.com/office/excel/2006/main">
          <x14:cfRule type="containsText" priority="2678" operator="containsText" id="{67F2DD4B-138B-4F0B-850B-6CAA9A07F637}">
            <xm:f>NOT(ISERROR(SEARCH("Resolved",W6)))</xm:f>
            <xm:f>"Resolved"</xm:f>
            <x14:dxf>
              <font>
                <color rgb="FF006100"/>
              </font>
              <fill>
                <patternFill>
                  <bgColor rgb="FFC6EFCE"/>
                </patternFill>
              </fill>
            </x14:dxf>
          </x14:cfRule>
          <xm:sqref>W6</xm:sqref>
        </x14:conditionalFormatting>
        <x14:conditionalFormatting xmlns:xm="http://schemas.microsoft.com/office/excel/2006/main">
          <x14:cfRule type="containsText" priority="2675" operator="containsText" id="{1814158F-627A-4317-8C6C-EC72FE3E5534}">
            <xm:f>NOT(ISERROR(SEARCH("Resolved",W6)))</xm:f>
            <xm:f>"Resolved"</xm:f>
            <x14:dxf>
              <font>
                <color rgb="FF006100"/>
              </font>
              <fill>
                <patternFill>
                  <bgColor rgb="FFC6EFCE"/>
                </patternFill>
              </fill>
            </x14:dxf>
          </x14:cfRule>
          <xm:sqref>W6</xm:sqref>
        </x14:conditionalFormatting>
        <x14:conditionalFormatting xmlns:xm="http://schemas.microsoft.com/office/excel/2006/main">
          <x14:cfRule type="containsText" priority="2656" operator="containsText" id="{D1A7DD12-C842-4864-8EF0-923B09AA2D5A}">
            <xm:f>NOT(ISERROR(SEARCH("Resolved",Y6)))</xm:f>
            <xm:f>"Resolved"</xm:f>
            <x14:dxf>
              <font>
                <color rgb="FF006100"/>
              </font>
              <fill>
                <patternFill>
                  <bgColor rgb="FFC6EFCE"/>
                </patternFill>
              </fill>
            </x14:dxf>
          </x14:cfRule>
          <xm:sqref>Y6</xm:sqref>
        </x14:conditionalFormatting>
        <x14:conditionalFormatting xmlns:xm="http://schemas.microsoft.com/office/excel/2006/main">
          <x14:cfRule type="containsText" priority="2653" operator="containsText" id="{23F33E40-FBA7-48D2-A114-5CED5E0EEAD4}">
            <xm:f>NOT(ISERROR(SEARCH("Resolved",Y6)))</xm:f>
            <xm:f>"Resolved"</xm:f>
            <x14:dxf>
              <font>
                <color rgb="FF006100"/>
              </font>
              <fill>
                <patternFill>
                  <bgColor rgb="FFC6EFCE"/>
                </patternFill>
              </fill>
            </x14:dxf>
          </x14:cfRule>
          <xm:sqref>Y6</xm:sqref>
        </x14:conditionalFormatting>
        <x14:conditionalFormatting xmlns:xm="http://schemas.microsoft.com/office/excel/2006/main">
          <x14:cfRule type="containsText" priority="2645" operator="containsText" id="{71FB37A8-A12D-4275-B1FE-DE68F85448A8}">
            <xm:f>NOT(ISERROR(SEARCH("Resolved",AC5)))</xm:f>
            <xm:f>"Resolved"</xm:f>
            <x14:dxf>
              <font>
                <color rgb="FF006100"/>
              </font>
              <fill>
                <patternFill>
                  <bgColor rgb="FFC6EFCE"/>
                </patternFill>
              </fill>
            </x14:dxf>
          </x14:cfRule>
          <xm:sqref>AC5:AC6</xm:sqref>
        </x14:conditionalFormatting>
        <x14:conditionalFormatting xmlns:xm="http://schemas.microsoft.com/office/excel/2006/main">
          <x14:cfRule type="containsText" priority="2629" operator="containsText" id="{FF1E4E36-827D-42BA-9E1F-B52E76F94B7F}">
            <xm:f>NOT(ISERROR(SEARCH("Resolved",AJ6)))</xm:f>
            <xm:f>"Resolved"</xm:f>
            <x14:dxf>
              <font>
                <color rgb="FF006100"/>
              </font>
              <fill>
                <patternFill>
                  <bgColor rgb="FFC6EFCE"/>
                </patternFill>
              </fill>
            </x14:dxf>
          </x14:cfRule>
          <xm:sqref>AJ6</xm:sqref>
        </x14:conditionalFormatting>
        <x14:conditionalFormatting xmlns:xm="http://schemas.microsoft.com/office/excel/2006/main">
          <x14:cfRule type="containsText" priority="2619" operator="containsText" id="{042FC9C6-5A1E-4F29-B8BD-05D7B1DF0B52}">
            <xm:f>NOT(ISERROR(SEARCH("Resolved",U7)))</xm:f>
            <xm:f>"Resolved"</xm:f>
            <x14:dxf>
              <font>
                <color rgb="FF006100"/>
              </font>
              <fill>
                <patternFill>
                  <bgColor rgb="FFC6EFCE"/>
                </patternFill>
              </fill>
            </x14:dxf>
          </x14:cfRule>
          <xm:sqref>U7:W7</xm:sqref>
        </x14:conditionalFormatting>
        <x14:conditionalFormatting xmlns:xm="http://schemas.microsoft.com/office/excel/2006/main">
          <x14:cfRule type="containsText" priority="2611" operator="containsText" id="{98197B0D-E649-4FE5-A177-4AF9210BBBEC}">
            <xm:f>NOT(ISERROR(SEARCH("Resolved",K7)))</xm:f>
            <xm:f>"Resolved"</xm:f>
            <x14:dxf>
              <font>
                <color rgb="FF006100"/>
              </font>
              <fill>
                <patternFill>
                  <bgColor rgb="FFC6EFCE"/>
                </patternFill>
              </fill>
            </x14:dxf>
          </x14:cfRule>
          <xm:sqref>K7</xm:sqref>
        </x14:conditionalFormatting>
        <x14:conditionalFormatting xmlns:xm="http://schemas.microsoft.com/office/excel/2006/main">
          <x14:cfRule type="containsText" priority="2603" operator="containsText" id="{FD0AF15F-7D9D-4541-8D25-5A3589191732}">
            <xm:f>NOT(ISERROR(SEARCH("Resolved",V7)))</xm:f>
            <xm:f>"Resolved"</xm:f>
            <x14:dxf>
              <font>
                <color rgb="FF006100"/>
              </font>
              <fill>
                <patternFill>
                  <bgColor rgb="FFC6EFCE"/>
                </patternFill>
              </fill>
            </x14:dxf>
          </x14:cfRule>
          <xm:sqref>V7</xm:sqref>
        </x14:conditionalFormatting>
        <x14:conditionalFormatting xmlns:xm="http://schemas.microsoft.com/office/excel/2006/main">
          <x14:cfRule type="containsText" priority="2539" operator="containsText" id="{2FEBEDB0-504B-4050-9F3B-497D1B11492F}">
            <xm:f>NOT(ISERROR(SEARCH("Resolved",U7)))</xm:f>
            <xm:f>"Resolved"</xm:f>
            <x14:dxf>
              <font>
                <color rgb="FF006100"/>
              </font>
              <fill>
                <patternFill>
                  <bgColor rgb="FFC6EFCE"/>
                </patternFill>
              </fill>
            </x14:dxf>
          </x14:cfRule>
          <xm:sqref>U7</xm:sqref>
        </x14:conditionalFormatting>
        <x14:conditionalFormatting xmlns:xm="http://schemas.microsoft.com/office/excel/2006/main">
          <x14:cfRule type="containsText" priority="2520" operator="containsText" id="{4B1C874B-DA2A-4711-9420-3229EDAD915F}">
            <xm:f>NOT(ISERROR(SEARCH("Resolved",Y7)))</xm:f>
            <xm:f>"Resolved"</xm:f>
            <x14:dxf>
              <font>
                <color rgb="FF006100"/>
              </font>
              <fill>
                <patternFill>
                  <bgColor rgb="FFC6EFCE"/>
                </patternFill>
              </fill>
            </x14:dxf>
          </x14:cfRule>
          <xm:sqref>Y7</xm:sqref>
        </x14:conditionalFormatting>
        <x14:conditionalFormatting xmlns:xm="http://schemas.microsoft.com/office/excel/2006/main">
          <x14:cfRule type="containsText" priority="2517" operator="containsText" id="{8D280984-8276-4CEC-85AE-0EF392551445}">
            <xm:f>NOT(ISERROR(SEARCH("Resolved",Y7)))</xm:f>
            <xm:f>"Resolved"</xm:f>
            <x14:dxf>
              <font>
                <color rgb="FF006100"/>
              </font>
              <fill>
                <patternFill>
                  <bgColor rgb="FFC6EFCE"/>
                </patternFill>
              </fill>
            </x14:dxf>
          </x14:cfRule>
          <xm:sqref>Y7</xm:sqref>
        </x14:conditionalFormatting>
        <x14:conditionalFormatting xmlns:xm="http://schemas.microsoft.com/office/excel/2006/main">
          <x14:cfRule type="containsText" priority="2509" operator="containsText" id="{7EF4EB9F-D9D0-41C0-9ECF-D8344AEDAAB1}">
            <xm:f>NOT(ISERROR(SEARCH("Resolved",Z7)))</xm:f>
            <xm:f>"Resolved"</xm:f>
            <x14:dxf>
              <font>
                <color rgb="FF006100"/>
              </font>
              <fill>
                <patternFill>
                  <bgColor rgb="FFC6EFCE"/>
                </patternFill>
              </fill>
            </x14:dxf>
          </x14:cfRule>
          <xm:sqref>Z7</xm:sqref>
        </x14:conditionalFormatting>
        <x14:conditionalFormatting xmlns:xm="http://schemas.microsoft.com/office/excel/2006/main">
          <x14:cfRule type="containsText" priority="2506" operator="containsText" id="{3CDE1572-6086-4EFF-B18C-11153BEC0D65}">
            <xm:f>NOT(ISERROR(SEARCH("Resolved",Z7)))</xm:f>
            <xm:f>"Resolved"</xm:f>
            <x14:dxf>
              <font>
                <color rgb="FF006100"/>
              </font>
              <fill>
                <patternFill>
                  <bgColor rgb="FFC6EFCE"/>
                </patternFill>
              </fill>
            </x14:dxf>
          </x14:cfRule>
          <xm:sqref>Z7</xm:sqref>
        </x14:conditionalFormatting>
        <x14:conditionalFormatting xmlns:xm="http://schemas.microsoft.com/office/excel/2006/main">
          <x14:cfRule type="containsText" priority="2490" operator="containsText" id="{B72FD204-43D3-4263-AD62-677D6CC72A5B}">
            <xm:f>NOT(ISERROR(SEARCH("Resolved",AK7)))</xm:f>
            <xm:f>"Resolved"</xm:f>
            <x14:dxf>
              <font>
                <color rgb="FF006100"/>
              </font>
              <fill>
                <patternFill>
                  <bgColor rgb="FFC6EFCE"/>
                </patternFill>
              </fill>
            </x14:dxf>
          </x14:cfRule>
          <xm:sqref>AK7</xm:sqref>
        </x14:conditionalFormatting>
        <x14:conditionalFormatting xmlns:xm="http://schemas.microsoft.com/office/excel/2006/main">
          <x14:cfRule type="containsText" priority="2482" operator="containsText" id="{94F627BE-F7C6-4B51-908E-C0C78F74189E}">
            <xm:f>NOT(ISERROR(SEARCH("Resolved",U7)))</xm:f>
            <xm:f>"Resolved"</xm:f>
            <x14:dxf>
              <font>
                <color rgb="FF006100"/>
              </font>
              <fill>
                <patternFill>
                  <bgColor rgb="FFC6EFCE"/>
                </patternFill>
              </fill>
            </x14:dxf>
          </x14:cfRule>
          <xm:sqref>U7</xm:sqref>
        </x14:conditionalFormatting>
        <x14:conditionalFormatting xmlns:xm="http://schemas.microsoft.com/office/excel/2006/main">
          <x14:cfRule type="containsText" priority="2474" operator="containsText" id="{09C3936E-59E5-43BC-AC07-57E4C9FA6F20}">
            <xm:f>NOT(ISERROR(SEARCH("Resolved",W7)))</xm:f>
            <xm:f>"Resolved"</xm:f>
            <x14:dxf>
              <font>
                <color rgb="FF006100"/>
              </font>
              <fill>
                <patternFill>
                  <bgColor rgb="FFC6EFCE"/>
                </patternFill>
              </fill>
            </x14:dxf>
          </x14:cfRule>
          <xm:sqref>W7</xm:sqref>
        </x14:conditionalFormatting>
        <x14:conditionalFormatting xmlns:xm="http://schemas.microsoft.com/office/excel/2006/main">
          <x14:cfRule type="containsText" priority="2471" operator="containsText" id="{DC89F66E-5694-427F-A3E2-04751BAD9038}">
            <xm:f>NOT(ISERROR(SEARCH("Resolved",W7)))</xm:f>
            <xm:f>"Resolved"</xm:f>
            <x14:dxf>
              <font>
                <color rgb="FF006100"/>
              </font>
              <fill>
                <patternFill>
                  <bgColor rgb="FFC6EFCE"/>
                </patternFill>
              </fill>
            </x14:dxf>
          </x14:cfRule>
          <xm:sqref>W7</xm:sqref>
        </x14:conditionalFormatting>
        <x14:conditionalFormatting xmlns:xm="http://schemas.microsoft.com/office/excel/2006/main">
          <x14:cfRule type="containsText" priority="2452" operator="containsText" id="{E353D6E2-AB20-4EB6-BA7F-40C0DF537381}">
            <xm:f>NOT(ISERROR(SEARCH("Resolved",Y7)))</xm:f>
            <xm:f>"Resolved"</xm:f>
            <x14:dxf>
              <font>
                <color rgb="FF006100"/>
              </font>
              <fill>
                <patternFill>
                  <bgColor rgb="FFC6EFCE"/>
                </patternFill>
              </fill>
            </x14:dxf>
          </x14:cfRule>
          <xm:sqref>Y7</xm:sqref>
        </x14:conditionalFormatting>
        <x14:conditionalFormatting xmlns:xm="http://schemas.microsoft.com/office/excel/2006/main">
          <x14:cfRule type="containsText" priority="2449" operator="containsText" id="{283EF12D-FFF8-4869-8CBD-12B121927924}">
            <xm:f>NOT(ISERROR(SEARCH("Resolved",Y7)))</xm:f>
            <xm:f>"Resolved"</xm:f>
            <x14:dxf>
              <font>
                <color rgb="FF006100"/>
              </font>
              <fill>
                <patternFill>
                  <bgColor rgb="FFC6EFCE"/>
                </patternFill>
              </fill>
            </x14:dxf>
          </x14:cfRule>
          <xm:sqref>Y7</xm:sqref>
        </x14:conditionalFormatting>
        <x14:conditionalFormatting xmlns:xm="http://schemas.microsoft.com/office/excel/2006/main">
          <x14:cfRule type="containsText" priority="2441" operator="containsText" id="{0883EB3B-F5C2-4497-A00B-5C1471377E3E}">
            <xm:f>NOT(ISERROR(SEARCH("Resolved",AJ7)))</xm:f>
            <xm:f>"Resolved"</xm:f>
            <x14:dxf>
              <font>
                <color rgb="FF006100"/>
              </font>
              <fill>
                <patternFill>
                  <bgColor rgb="FFC6EFCE"/>
                </patternFill>
              </fill>
            </x14:dxf>
          </x14:cfRule>
          <xm:sqref>AJ7</xm:sqref>
        </x14:conditionalFormatting>
        <x14:conditionalFormatting xmlns:xm="http://schemas.microsoft.com/office/excel/2006/main">
          <x14:cfRule type="containsText" priority="2431" operator="containsText" id="{1A67FB86-0B33-4D8D-918F-43BF48C1936C}">
            <xm:f>NOT(ISERROR(SEARCH("Resolved",U8)))</xm:f>
            <xm:f>"Resolved"</xm:f>
            <x14:dxf>
              <font>
                <color rgb="FF006100"/>
              </font>
              <fill>
                <patternFill>
                  <bgColor rgb="FFC6EFCE"/>
                </patternFill>
              </fill>
            </x14:dxf>
          </x14:cfRule>
          <xm:sqref>U8:W8</xm:sqref>
        </x14:conditionalFormatting>
        <x14:conditionalFormatting xmlns:xm="http://schemas.microsoft.com/office/excel/2006/main">
          <x14:cfRule type="containsText" priority="2423" operator="containsText" id="{3F66673E-8C5A-4170-B05C-D011B7F2F2C9}">
            <xm:f>NOT(ISERROR(SEARCH("Resolved",K8)))</xm:f>
            <xm:f>"Resolved"</xm:f>
            <x14:dxf>
              <font>
                <color rgb="FF006100"/>
              </font>
              <fill>
                <patternFill>
                  <bgColor rgb="FFC6EFCE"/>
                </patternFill>
              </fill>
            </x14:dxf>
          </x14:cfRule>
          <xm:sqref>K8</xm:sqref>
        </x14:conditionalFormatting>
        <x14:conditionalFormatting xmlns:xm="http://schemas.microsoft.com/office/excel/2006/main">
          <x14:cfRule type="containsText" priority="2415" operator="containsText" id="{C730278A-A39E-4B83-9636-D9C15322A816}">
            <xm:f>NOT(ISERROR(SEARCH("Resolved",V8)))</xm:f>
            <xm:f>"Resolved"</xm:f>
            <x14:dxf>
              <font>
                <color rgb="FF006100"/>
              </font>
              <fill>
                <patternFill>
                  <bgColor rgb="FFC6EFCE"/>
                </patternFill>
              </fill>
            </x14:dxf>
          </x14:cfRule>
          <xm:sqref>V8</xm:sqref>
        </x14:conditionalFormatting>
        <x14:conditionalFormatting xmlns:xm="http://schemas.microsoft.com/office/excel/2006/main">
          <x14:cfRule type="containsText" priority="2351" operator="containsText" id="{297F6B90-69AB-4DA1-95E1-D62488426D22}">
            <xm:f>NOT(ISERROR(SEARCH("Resolved",U8)))</xm:f>
            <xm:f>"Resolved"</xm:f>
            <x14:dxf>
              <font>
                <color rgb="FF006100"/>
              </font>
              <fill>
                <patternFill>
                  <bgColor rgb="FFC6EFCE"/>
                </patternFill>
              </fill>
            </x14:dxf>
          </x14:cfRule>
          <xm:sqref>U8</xm:sqref>
        </x14:conditionalFormatting>
        <x14:conditionalFormatting xmlns:xm="http://schemas.microsoft.com/office/excel/2006/main">
          <x14:cfRule type="containsText" priority="2332" operator="containsText" id="{3DB804E5-5ED7-41E8-8ACD-1CD45F0A9724}">
            <xm:f>NOT(ISERROR(SEARCH("Resolved",Y8)))</xm:f>
            <xm:f>"Resolved"</xm:f>
            <x14:dxf>
              <font>
                <color rgb="FF006100"/>
              </font>
              <fill>
                <patternFill>
                  <bgColor rgb="FFC6EFCE"/>
                </patternFill>
              </fill>
            </x14:dxf>
          </x14:cfRule>
          <xm:sqref>Y8</xm:sqref>
        </x14:conditionalFormatting>
        <x14:conditionalFormatting xmlns:xm="http://schemas.microsoft.com/office/excel/2006/main">
          <x14:cfRule type="containsText" priority="2329" operator="containsText" id="{E468A374-D10B-4CFB-8816-14552E654457}">
            <xm:f>NOT(ISERROR(SEARCH("Resolved",Y8)))</xm:f>
            <xm:f>"Resolved"</xm:f>
            <x14:dxf>
              <font>
                <color rgb="FF006100"/>
              </font>
              <fill>
                <patternFill>
                  <bgColor rgb="FFC6EFCE"/>
                </patternFill>
              </fill>
            </x14:dxf>
          </x14:cfRule>
          <xm:sqref>Y8</xm:sqref>
        </x14:conditionalFormatting>
        <x14:conditionalFormatting xmlns:xm="http://schemas.microsoft.com/office/excel/2006/main">
          <x14:cfRule type="containsText" priority="2321" operator="containsText" id="{94017061-7777-42ED-A8D5-90A8187C2D9E}">
            <xm:f>NOT(ISERROR(SEARCH("Resolved",Z8)))</xm:f>
            <xm:f>"Resolved"</xm:f>
            <x14:dxf>
              <font>
                <color rgb="FF006100"/>
              </font>
              <fill>
                <patternFill>
                  <bgColor rgb="FFC6EFCE"/>
                </patternFill>
              </fill>
            </x14:dxf>
          </x14:cfRule>
          <xm:sqref>Z8</xm:sqref>
        </x14:conditionalFormatting>
        <x14:conditionalFormatting xmlns:xm="http://schemas.microsoft.com/office/excel/2006/main">
          <x14:cfRule type="containsText" priority="2318" operator="containsText" id="{2A88BB30-74C6-4B38-A523-AEB12CA4CB12}">
            <xm:f>NOT(ISERROR(SEARCH("Resolved",Z8)))</xm:f>
            <xm:f>"Resolved"</xm:f>
            <x14:dxf>
              <font>
                <color rgb="FF006100"/>
              </font>
              <fill>
                <patternFill>
                  <bgColor rgb="FFC6EFCE"/>
                </patternFill>
              </fill>
            </x14:dxf>
          </x14:cfRule>
          <xm:sqref>Z8</xm:sqref>
        </x14:conditionalFormatting>
        <x14:conditionalFormatting xmlns:xm="http://schemas.microsoft.com/office/excel/2006/main">
          <x14:cfRule type="containsText" priority="2302" operator="containsText" id="{5559AFBA-191B-454F-9656-D5D5642DCAC5}">
            <xm:f>NOT(ISERROR(SEARCH("Resolved",AK8)))</xm:f>
            <xm:f>"Resolved"</xm:f>
            <x14:dxf>
              <font>
                <color rgb="FF006100"/>
              </font>
              <fill>
                <patternFill>
                  <bgColor rgb="FFC6EFCE"/>
                </patternFill>
              </fill>
            </x14:dxf>
          </x14:cfRule>
          <xm:sqref>AK8</xm:sqref>
        </x14:conditionalFormatting>
        <x14:conditionalFormatting xmlns:xm="http://schemas.microsoft.com/office/excel/2006/main">
          <x14:cfRule type="containsText" priority="2294" operator="containsText" id="{714A8991-0839-4C27-8B63-F634D411F68E}">
            <xm:f>NOT(ISERROR(SEARCH("Resolved",U8)))</xm:f>
            <xm:f>"Resolved"</xm:f>
            <x14:dxf>
              <font>
                <color rgb="FF006100"/>
              </font>
              <fill>
                <patternFill>
                  <bgColor rgb="FFC6EFCE"/>
                </patternFill>
              </fill>
            </x14:dxf>
          </x14:cfRule>
          <xm:sqref>U8</xm:sqref>
        </x14:conditionalFormatting>
        <x14:conditionalFormatting xmlns:xm="http://schemas.microsoft.com/office/excel/2006/main">
          <x14:cfRule type="containsText" priority="2286" operator="containsText" id="{C0C4B632-FE12-4F44-BE61-D9132C8628C2}">
            <xm:f>NOT(ISERROR(SEARCH("Resolved",W8)))</xm:f>
            <xm:f>"Resolved"</xm:f>
            <x14:dxf>
              <font>
                <color rgb="FF006100"/>
              </font>
              <fill>
                <patternFill>
                  <bgColor rgb="FFC6EFCE"/>
                </patternFill>
              </fill>
            </x14:dxf>
          </x14:cfRule>
          <xm:sqref>W8</xm:sqref>
        </x14:conditionalFormatting>
        <x14:conditionalFormatting xmlns:xm="http://schemas.microsoft.com/office/excel/2006/main">
          <x14:cfRule type="containsText" priority="2283" operator="containsText" id="{4F895C63-92E0-4DAC-9827-7A0EFE51291F}">
            <xm:f>NOT(ISERROR(SEARCH("Resolved",W8)))</xm:f>
            <xm:f>"Resolved"</xm:f>
            <x14:dxf>
              <font>
                <color rgb="FF006100"/>
              </font>
              <fill>
                <patternFill>
                  <bgColor rgb="FFC6EFCE"/>
                </patternFill>
              </fill>
            </x14:dxf>
          </x14:cfRule>
          <xm:sqref>W8</xm:sqref>
        </x14:conditionalFormatting>
        <x14:conditionalFormatting xmlns:xm="http://schemas.microsoft.com/office/excel/2006/main">
          <x14:cfRule type="containsText" priority="2264" operator="containsText" id="{82E4D11E-6A84-4162-A07D-D3076F74A387}">
            <xm:f>NOT(ISERROR(SEARCH("Resolved",Y8)))</xm:f>
            <xm:f>"Resolved"</xm:f>
            <x14:dxf>
              <font>
                <color rgb="FF006100"/>
              </font>
              <fill>
                <patternFill>
                  <bgColor rgb="FFC6EFCE"/>
                </patternFill>
              </fill>
            </x14:dxf>
          </x14:cfRule>
          <xm:sqref>Y8</xm:sqref>
        </x14:conditionalFormatting>
        <x14:conditionalFormatting xmlns:xm="http://schemas.microsoft.com/office/excel/2006/main">
          <x14:cfRule type="containsText" priority="2261" operator="containsText" id="{E4A69114-6C87-403F-A33D-85AD5D627829}">
            <xm:f>NOT(ISERROR(SEARCH("Resolved",Y8)))</xm:f>
            <xm:f>"Resolved"</xm:f>
            <x14:dxf>
              <font>
                <color rgb="FF006100"/>
              </font>
              <fill>
                <patternFill>
                  <bgColor rgb="FFC6EFCE"/>
                </patternFill>
              </fill>
            </x14:dxf>
          </x14:cfRule>
          <xm:sqref>Y8</xm:sqref>
        </x14:conditionalFormatting>
        <x14:conditionalFormatting xmlns:xm="http://schemas.microsoft.com/office/excel/2006/main">
          <x14:cfRule type="containsText" priority="2253" operator="containsText" id="{334CBFC6-7D66-44F3-A495-5E5191664A37}">
            <xm:f>NOT(ISERROR(SEARCH("Resolved",AJ8)))</xm:f>
            <xm:f>"Resolved"</xm:f>
            <x14:dxf>
              <font>
                <color rgb="FF006100"/>
              </font>
              <fill>
                <patternFill>
                  <bgColor rgb="FFC6EFCE"/>
                </patternFill>
              </fill>
            </x14:dxf>
          </x14:cfRule>
          <xm:sqref>AJ8</xm:sqref>
        </x14:conditionalFormatting>
        <x14:conditionalFormatting xmlns:xm="http://schemas.microsoft.com/office/excel/2006/main">
          <x14:cfRule type="containsText" priority="2245" operator="containsText" id="{908438DC-C3C1-4F6C-8230-27AE19DCCBB4}">
            <xm:f>NOT(ISERROR(SEARCH("Resolved",AJ8)))</xm:f>
            <xm:f>"Resolved"</xm:f>
            <x14:dxf>
              <font>
                <color rgb="FF006100"/>
              </font>
              <fill>
                <patternFill>
                  <bgColor rgb="FFC6EFCE"/>
                </patternFill>
              </fill>
            </x14:dxf>
          </x14:cfRule>
          <xm:sqref>AJ8</xm:sqref>
        </x14:conditionalFormatting>
        <x14:conditionalFormatting xmlns:xm="http://schemas.microsoft.com/office/excel/2006/main">
          <x14:cfRule type="containsText" priority="2235" operator="containsText" id="{9C82EE04-B8D6-438C-B8FF-E319734E39CC}">
            <xm:f>NOT(ISERROR(SEARCH("Resolved",U9)))</xm:f>
            <xm:f>"Resolved"</xm:f>
            <x14:dxf>
              <font>
                <color rgb="FF006100"/>
              </font>
              <fill>
                <patternFill>
                  <bgColor rgb="FFC6EFCE"/>
                </patternFill>
              </fill>
            </x14:dxf>
          </x14:cfRule>
          <xm:sqref>U9:W9</xm:sqref>
        </x14:conditionalFormatting>
        <x14:conditionalFormatting xmlns:xm="http://schemas.microsoft.com/office/excel/2006/main">
          <x14:cfRule type="containsText" priority="2227" operator="containsText" id="{3C104D12-456B-4ECE-9B1D-3D55B73B7D65}">
            <xm:f>NOT(ISERROR(SEARCH("Resolved",K9)))</xm:f>
            <xm:f>"Resolved"</xm:f>
            <x14:dxf>
              <font>
                <color rgb="FF006100"/>
              </font>
              <fill>
                <patternFill>
                  <bgColor rgb="FFC6EFCE"/>
                </patternFill>
              </fill>
            </x14:dxf>
          </x14:cfRule>
          <xm:sqref>K9</xm:sqref>
        </x14:conditionalFormatting>
        <x14:conditionalFormatting xmlns:xm="http://schemas.microsoft.com/office/excel/2006/main">
          <x14:cfRule type="containsText" priority="2219" operator="containsText" id="{624658C7-EF0D-4CBF-B8FB-37A131142DC4}">
            <xm:f>NOT(ISERROR(SEARCH("Resolved",V9)))</xm:f>
            <xm:f>"Resolved"</xm:f>
            <x14:dxf>
              <font>
                <color rgb="FF006100"/>
              </font>
              <fill>
                <patternFill>
                  <bgColor rgb="FFC6EFCE"/>
                </patternFill>
              </fill>
            </x14:dxf>
          </x14:cfRule>
          <xm:sqref>V9</xm:sqref>
        </x14:conditionalFormatting>
        <x14:conditionalFormatting xmlns:xm="http://schemas.microsoft.com/office/excel/2006/main">
          <x14:cfRule type="containsText" priority="2155" operator="containsText" id="{63901201-7941-46D7-B6F7-AB3AD784EEB9}">
            <xm:f>NOT(ISERROR(SEARCH("Resolved",U9)))</xm:f>
            <xm:f>"Resolved"</xm:f>
            <x14:dxf>
              <font>
                <color rgb="FF006100"/>
              </font>
              <fill>
                <patternFill>
                  <bgColor rgb="FFC6EFCE"/>
                </patternFill>
              </fill>
            </x14:dxf>
          </x14:cfRule>
          <xm:sqref>U9</xm:sqref>
        </x14:conditionalFormatting>
        <x14:conditionalFormatting xmlns:xm="http://schemas.microsoft.com/office/excel/2006/main">
          <x14:cfRule type="containsText" priority="2136" operator="containsText" id="{787FE241-7A94-45A0-97B2-E3DF173A6ED0}">
            <xm:f>NOT(ISERROR(SEARCH("Resolved",Y9)))</xm:f>
            <xm:f>"Resolved"</xm:f>
            <x14:dxf>
              <font>
                <color rgb="FF006100"/>
              </font>
              <fill>
                <patternFill>
                  <bgColor rgb="FFC6EFCE"/>
                </patternFill>
              </fill>
            </x14:dxf>
          </x14:cfRule>
          <xm:sqref>Y9</xm:sqref>
        </x14:conditionalFormatting>
        <x14:conditionalFormatting xmlns:xm="http://schemas.microsoft.com/office/excel/2006/main">
          <x14:cfRule type="containsText" priority="2133" operator="containsText" id="{8CC348D7-148D-446B-83BE-1C36F1D5096F}">
            <xm:f>NOT(ISERROR(SEARCH("Resolved",Y9)))</xm:f>
            <xm:f>"Resolved"</xm:f>
            <x14:dxf>
              <font>
                <color rgb="FF006100"/>
              </font>
              <fill>
                <patternFill>
                  <bgColor rgb="FFC6EFCE"/>
                </patternFill>
              </fill>
            </x14:dxf>
          </x14:cfRule>
          <xm:sqref>Y9</xm:sqref>
        </x14:conditionalFormatting>
        <x14:conditionalFormatting xmlns:xm="http://schemas.microsoft.com/office/excel/2006/main">
          <x14:cfRule type="containsText" priority="2125" operator="containsText" id="{21D83CB4-6B45-4CBB-9A78-50B193814C8B}">
            <xm:f>NOT(ISERROR(SEARCH("Resolved",Z9)))</xm:f>
            <xm:f>"Resolved"</xm:f>
            <x14:dxf>
              <font>
                <color rgb="FF006100"/>
              </font>
              <fill>
                <patternFill>
                  <bgColor rgb="FFC6EFCE"/>
                </patternFill>
              </fill>
            </x14:dxf>
          </x14:cfRule>
          <xm:sqref>Z9</xm:sqref>
        </x14:conditionalFormatting>
        <x14:conditionalFormatting xmlns:xm="http://schemas.microsoft.com/office/excel/2006/main">
          <x14:cfRule type="containsText" priority="2122" operator="containsText" id="{1A6516B6-D46F-4AE5-979F-0BD701CC832E}">
            <xm:f>NOT(ISERROR(SEARCH("Resolved",Z9)))</xm:f>
            <xm:f>"Resolved"</xm:f>
            <x14:dxf>
              <font>
                <color rgb="FF006100"/>
              </font>
              <fill>
                <patternFill>
                  <bgColor rgb="FFC6EFCE"/>
                </patternFill>
              </fill>
            </x14:dxf>
          </x14:cfRule>
          <xm:sqref>Z9</xm:sqref>
        </x14:conditionalFormatting>
        <x14:conditionalFormatting xmlns:xm="http://schemas.microsoft.com/office/excel/2006/main">
          <x14:cfRule type="containsText" priority="2106" operator="containsText" id="{B997F29F-3C0A-473A-AE58-38B862685FC0}">
            <xm:f>NOT(ISERROR(SEARCH("Resolved",AH9)))</xm:f>
            <xm:f>"Resolved"</xm:f>
            <x14:dxf>
              <font>
                <color rgb="FF006100"/>
              </font>
              <fill>
                <patternFill>
                  <bgColor rgb="FFC6EFCE"/>
                </patternFill>
              </fill>
            </x14:dxf>
          </x14:cfRule>
          <xm:sqref>AH9:AI9</xm:sqref>
        </x14:conditionalFormatting>
        <x14:conditionalFormatting xmlns:xm="http://schemas.microsoft.com/office/excel/2006/main">
          <x14:cfRule type="containsText" priority="2098" operator="containsText" id="{7515E8A7-8476-4DBA-BE11-911319BE4A3E}">
            <xm:f>NOT(ISERROR(SEARCH("Resolved",AK9)))</xm:f>
            <xm:f>"Resolved"</xm:f>
            <x14:dxf>
              <font>
                <color rgb="FF006100"/>
              </font>
              <fill>
                <patternFill>
                  <bgColor rgb="FFC6EFCE"/>
                </patternFill>
              </fill>
            </x14:dxf>
          </x14:cfRule>
          <xm:sqref>AK9</xm:sqref>
        </x14:conditionalFormatting>
        <x14:conditionalFormatting xmlns:xm="http://schemas.microsoft.com/office/excel/2006/main">
          <x14:cfRule type="containsText" priority="2090" operator="containsText" id="{C23C915A-75AB-4E23-B021-E5177E594594}">
            <xm:f>NOT(ISERROR(SEARCH("Resolved",U9)))</xm:f>
            <xm:f>"Resolved"</xm:f>
            <x14:dxf>
              <font>
                <color rgb="FF006100"/>
              </font>
              <fill>
                <patternFill>
                  <bgColor rgb="FFC6EFCE"/>
                </patternFill>
              </fill>
            </x14:dxf>
          </x14:cfRule>
          <xm:sqref>U9</xm:sqref>
        </x14:conditionalFormatting>
        <x14:conditionalFormatting xmlns:xm="http://schemas.microsoft.com/office/excel/2006/main">
          <x14:cfRule type="containsText" priority="2082" operator="containsText" id="{A40F525B-ABE8-4402-9255-CDC022B05C61}">
            <xm:f>NOT(ISERROR(SEARCH("Resolved",W9)))</xm:f>
            <xm:f>"Resolved"</xm:f>
            <x14:dxf>
              <font>
                <color rgb="FF006100"/>
              </font>
              <fill>
                <patternFill>
                  <bgColor rgb="FFC6EFCE"/>
                </patternFill>
              </fill>
            </x14:dxf>
          </x14:cfRule>
          <xm:sqref>W9</xm:sqref>
        </x14:conditionalFormatting>
        <x14:conditionalFormatting xmlns:xm="http://schemas.microsoft.com/office/excel/2006/main">
          <x14:cfRule type="containsText" priority="2079" operator="containsText" id="{B65DB55F-CE14-4701-8892-68921262B678}">
            <xm:f>NOT(ISERROR(SEARCH("Resolved",W9)))</xm:f>
            <xm:f>"Resolved"</xm:f>
            <x14:dxf>
              <font>
                <color rgb="FF006100"/>
              </font>
              <fill>
                <patternFill>
                  <bgColor rgb="FFC6EFCE"/>
                </patternFill>
              </fill>
            </x14:dxf>
          </x14:cfRule>
          <xm:sqref>W9</xm:sqref>
        </x14:conditionalFormatting>
        <x14:conditionalFormatting xmlns:xm="http://schemas.microsoft.com/office/excel/2006/main">
          <x14:cfRule type="containsText" priority="2057" operator="containsText" id="{6FEE9FA9-7DC9-4FC6-A003-A5972C116667}">
            <xm:f>NOT(ISERROR(SEARCH("Resolved",Y9)))</xm:f>
            <xm:f>"Resolved"</xm:f>
            <x14:dxf>
              <font>
                <color rgb="FF006100"/>
              </font>
              <fill>
                <patternFill>
                  <bgColor rgb="FFC6EFCE"/>
                </patternFill>
              </fill>
            </x14:dxf>
          </x14:cfRule>
          <xm:sqref>Y9</xm:sqref>
        </x14:conditionalFormatting>
        <x14:conditionalFormatting xmlns:xm="http://schemas.microsoft.com/office/excel/2006/main">
          <x14:cfRule type="containsText" priority="2049" operator="containsText" id="{62120677-607A-454E-814F-66A1E30C0884}">
            <xm:f>NOT(ISERROR(SEARCH("Resolved",AJ9)))</xm:f>
            <xm:f>"Resolved"</xm:f>
            <x14:dxf>
              <font>
                <color rgb="FF006100"/>
              </font>
              <fill>
                <patternFill>
                  <bgColor rgb="FFC6EFCE"/>
                </patternFill>
              </fill>
            </x14:dxf>
          </x14:cfRule>
          <xm:sqref>AJ9</xm:sqref>
        </x14:conditionalFormatting>
        <x14:conditionalFormatting xmlns:xm="http://schemas.microsoft.com/office/excel/2006/main">
          <x14:cfRule type="containsText" priority="2031" operator="containsText" id="{574F738D-CC4F-4ACB-8291-BD0D53B7240F}">
            <xm:f>NOT(ISERROR(SEARCH("Resolved",K10)))</xm:f>
            <xm:f>"Resolved"</xm:f>
            <x14:dxf>
              <font>
                <color rgb="FF006100"/>
              </font>
              <fill>
                <patternFill>
                  <bgColor rgb="FFC6EFCE"/>
                </patternFill>
              </fill>
            </x14:dxf>
          </x14:cfRule>
          <xm:sqref>K10</xm:sqref>
        </x14:conditionalFormatting>
        <x14:conditionalFormatting xmlns:xm="http://schemas.microsoft.com/office/excel/2006/main">
          <x14:cfRule type="containsText" priority="1967" operator="containsText" id="{92763E4E-0786-4539-903C-22FAAA0195E8}">
            <xm:f>NOT(ISERROR(SEARCH("Resolved",U10)))</xm:f>
            <xm:f>"Resolved"</xm:f>
            <x14:dxf>
              <font>
                <color rgb="FF006100"/>
              </font>
              <fill>
                <patternFill>
                  <bgColor rgb="FFC6EFCE"/>
                </patternFill>
              </fill>
            </x14:dxf>
          </x14:cfRule>
          <xm:sqref>U10</xm:sqref>
        </x14:conditionalFormatting>
        <x14:conditionalFormatting xmlns:xm="http://schemas.microsoft.com/office/excel/2006/main">
          <x14:cfRule type="containsText" priority="1959" operator="containsText" id="{DF6C1135-FBDB-4A28-8CCF-9281D4B81631}">
            <xm:f>NOT(ISERROR(SEARCH("Resolved",V10)))</xm:f>
            <xm:f>"Resolved"</xm:f>
            <x14:dxf>
              <font>
                <color rgb="FF006100"/>
              </font>
              <fill>
                <patternFill>
                  <bgColor rgb="FFC6EFCE"/>
                </patternFill>
              </fill>
            </x14:dxf>
          </x14:cfRule>
          <xm:sqref>V10</xm:sqref>
        </x14:conditionalFormatting>
        <x14:conditionalFormatting xmlns:xm="http://schemas.microsoft.com/office/excel/2006/main">
          <x14:cfRule type="containsText" priority="1951" operator="containsText" id="{F51D2657-A9D8-4AF5-A548-E14ED95CEA84}">
            <xm:f>NOT(ISERROR(SEARCH("Resolved",W10)))</xm:f>
            <xm:f>"Resolved"</xm:f>
            <x14:dxf>
              <font>
                <color rgb="FF006100"/>
              </font>
              <fill>
                <patternFill>
                  <bgColor rgb="FFC6EFCE"/>
                </patternFill>
              </fill>
            </x14:dxf>
          </x14:cfRule>
          <xm:sqref>W10</xm:sqref>
        </x14:conditionalFormatting>
        <x14:conditionalFormatting xmlns:xm="http://schemas.microsoft.com/office/excel/2006/main">
          <x14:cfRule type="containsText" priority="1935" operator="containsText" id="{4EE38779-E191-45CA-8DA2-F25504364CF2}">
            <xm:f>NOT(ISERROR(SEARCH("Resolved",Y10)))</xm:f>
            <xm:f>"Resolved"</xm:f>
            <x14:dxf>
              <font>
                <color rgb="FF006100"/>
              </font>
              <fill>
                <patternFill>
                  <bgColor rgb="FFC6EFCE"/>
                </patternFill>
              </fill>
            </x14:dxf>
          </x14:cfRule>
          <xm:sqref>Y10</xm:sqref>
        </x14:conditionalFormatting>
        <x14:conditionalFormatting xmlns:xm="http://schemas.microsoft.com/office/excel/2006/main">
          <x14:cfRule type="containsText" priority="1927" operator="containsText" id="{054E5424-198D-4543-8971-E8462319D615}">
            <xm:f>NOT(ISERROR(SEARCH("Resolved",Z10)))</xm:f>
            <xm:f>"Resolved"</xm:f>
            <x14:dxf>
              <font>
                <color rgb="FF006100"/>
              </font>
              <fill>
                <patternFill>
                  <bgColor rgb="FFC6EFCE"/>
                </patternFill>
              </fill>
            </x14:dxf>
          </x14:cfRule>
          <xm:sqref>Z10</xm:sqref>
        </x14:conditionalFormatting>
        <x14:conditionalFormatting xmlns:xm="http://schemas.microsoft.com/office/excel/2006/main">
          <x14:cfRule type="containsText" priority="1911" operator="containsText" id="{946B67FD-EACC-491C-BFC2-6FC39FF943A2}">
            <xm:f>NOT(ISERROR(SEARCH("Resolved",U10)))</xm:f>
            <xm:f>"Resolved"</xm:f>
            <x14:dxf>
              <font>
                <color rgb="FF006100"/>
              </font>
              <fill>
                <patternFill>
                  <bgColor rgb="FFC6EFCE"/>
                </patternFill>
              </fill>
            </x14:dxf>
          </x14:cfRule>
          <xm:sqref>U10</xm:sqref>
        </x14:conditionalFormatting>
        <x14:conditionalFormatting xmlns:xm="http://schemas.microsoft.com/office/excel/2006/main">
          <x14:cfRule type="containsText" priority="1903" operator="containsText" id="{15448F15-6A54-4D9B-9588-0C373FE63226}">
            <xm:f>NOT(ISERROR(SEARCH("Resolved",V10)))</xm:f>
            <xm:f>"Resolved"</xm:f>
            <x14:dxf>
              <font>
                <color rgb="FF006100"/>
              </font>
              <fill>
                <patternFill>
                  <bgColor rgb="FFC6EFCE"/>
                </patternFill>
              </fill>
            </x14:dxf>
          </x14:cfRule>
          <xm:sqref>V10</xm:sqref>
        </x14:conditionalFormatting>
        <x14:conditionalFormatting xmlns:xm="http://schemas.microsoft.com/office/excel/2006/main">
          <x14:cfRule type="containsText" priority="1895" operator="containsText" id="{DD7084F4-0F82-4371-B167-AA3235150174}">
            <xm:f>NOT(ISERROR(SEARCH("Resolved",W10)))</xm:f>
            <xm:f>"Resolved"</xm:f>
            <x14:dxf>
              <font>
                <color rgb="FF006100"/>
              </font>
              <fill>
                <patternFill>
                  <bgColor rgb="FFC6EFCE"/>
                </patternFill>
              </fill>
            </x14:dxf>
          </x14:cfRule>
          <xm:sqref>W10</xm:sqref>
        </x14:conditionalFormatting>
        <x14:conditionalFormatting xmlns:xm="http://schemas.microsoft.com/office/excel/2006/main">
          <x14:cfRule type="containsText" priority="1879" operator="containsText" id="{CAFDC0C4-77BC-4A88-BAFE-6C5BCD269A24}">
            <xm:f>NOT(ISERROR(SEARCH("Resolved",Y10)))</xm:f>
            <xm:f>"Resolved"</xm:f>
            <x14:dxf>
              <font>
                <color rgb="FF006100"/>
              </font>
              <fill>
                <patternFill>
                  <bgColor rgb="FFC6EFCE"/>
                </patternFill>
              </fill>
            </x14:dxf>
          </x14:cfRule>
          <xm:sqref>Y10</xm:sqref>
        </x14:conditionalFormatting>
        <x14:conditionalFormatting xmlns:xm="http://schemas.microsoft.com/office/excel/2006/main">
          <x14:cfRule type="containsText" priority="1870" operator="containsText" id="{533D065B-02B7-47C2-A6FF-BFA331A0C248}">
            <xm:f>NOT(ISERROR(SEARCH("Resolved",F11)))</xm:f>
            <xm:f>"Resolved"</xm:f>
            <x14:dxf>
              <font>
                <color rgb="FF006100"/>
              </font>
              <fill>
                <patternFill>
                  <bgColor rgb="FFC6EFCE"/>
                </patternFill>
              </fill>
            </x14:dxf>
          </x14:cfRule>
          <xm:sqref>F11:G11</xm:sqref>
        </x14:conditionalFormatting>
        <x14:conditionalFormatting xmlns:xm="http://schemas.microsoft.com/office/excel/2006/main">
          <x14:cfRule type="containsText" priority="1862" operator="containsText" id="{3912D900-BE00-4812-A75D-C9509E37135F}">
            <xm:f>NOT(ISERROR(SEARCH("Resolved",K11)))</xm:f>
            <xm:f>"Resolved"</xm:f>
            <x14:dxf>
              <font>
                <color rgb="FF006100"/>
              </font>
              <fill>
                <patternFill>
                  <bgColor rgb="FFC6EFCE"/>
                </patternFill>
              </fill>
            </x14:dxf>
          </x14:cfRule>
          <xm:sqref>K11</xm:sqref>
        </x14:conditionalFormatting>
        <x14:conditionalFormatting xmlns:xm="http://schemas.microsoft.com/office/excel/2006/main">
          <x14:cfRule type="containsText" priority="1843" operator="containsText" id="{E86F7A8C-A0E7-4DB6-AB19-BE18789707FC}">
            <xm:f>NOT(ISERROR(SEARCH("Resolved",K12)))</xm:f>
            <xm:f>"Resolved"</xm:f>
            <x14:dxf>
              <font>
                <color rgb="FF006100"/>
              </font>
              <fill>
                <patternFill>
                  <bgColor rgb="FFC6EFCE"/>
                </patternFill>
              </fill>
            </x14:dxf>
          </x14:cfRule>
          <xm:sqref>K12</xm:sqref>
        </x14:conditionalFormatting>
        <x14:conditionalFormatting xmlns:xm="http://schemas.microsoft.com/office/excel/2006/main">
          <x14:cfRule type="containsText" priority="1833" operator="containsText" id="{3DEF1612-8AA4-498E-8565-A1AE99757D08}">
            <xm:f>NOT(ISERROR(SEARCH("Resolved",K13)))</xm:f>
            <xm:f>"Resolved"</xm:f>
            <x14:dxf>
              <font>
                <color rgb="FF006100"/>
              </font>
              <fill>
                <patternFill>
                  <bgColor rgb="FFC6EFCE"/>
                </patternFill>
              </fill>
            </x14:dxf>
          </x14:cfRule>
          <xm:sqref>K13</xm:sqref>
        </x14:conditionalFormatting>
        <x14:conditionalFormatting xmlns:xm="http://schemas.microsoft.com/office/excel/2006/main">
          <x14:cfRule type="containsText" priority="1825" operator="containsText" id="{7A261FD3-A554-4C3F-AB04-4766ABAFE025}">
            <xm:f>NOT(ISERROR(SEARCH("Resolved",V13)))</xm:f>
            <xm:f>"Resolved"</xm:f>
            <x14:dxf>
              <font>
                <color rgb="FF006100"/>
              </font>
              <fill>
                <patternFill>
                  <bgColor rgb="FFC6EFCE"/>
                </patternFill>
              </fill>
            </x14:dxf>
          </x14:cfRule>
          <xm:sqref>V13</xm:sqref>
        </x14:conditionalFormatting>
        <x14:conditionalFormatting xmlns:xm="http://schemas.microsoft.com/office/excel/2006/main">
          <x14:cfRule type="containsText" priority="1804" operator="containsText" id="{C5DF03F6-6CE9-4845-B06D-64FC2C66EDA0}">
            <xm:f>NOT(ISERROR(SEARCH("Resolved",K14)))</xm:f>
            <xm:f>"Resolved"</xm:f>
            <x14:dxf>
              <font>
                <color rgb="FF006100"/>
              </font>
              <fill>
                <patternFill>
                  <bgColor rgb="FFC6EFCE"/>
                </patternFill>
              </fill>
            </x14:dxf>
          </x14:cfRule>
          <xm:sqref>K14</xm:sqref>
        </x14:conditionalFormatting>
        <x14:conditionalFormatting xmlns:xm="http://schemas.microsoft.com/office/excel/2006/main">
          <x14:cfRule type="containsText" priority="1796" operator="containsText" id="{3BB8FFB4-934C-46A2-A30A-3734437EE109}">
            <xm:f>NOT(ISERROR(SEARCH("Resolved",V14)))</xm:f>
            <xm:f>"Resolved"</xm:f>
            <x14:dxf>
              <font>
                <color rgb="FF006100"/>
              </font>
              <fill>
                <patternFill>
                  <bgColor rgb="FFC6EFCE"/>
                </patternFill>
              </fill>
            </x14:dxf>
          </x14:cfRule>
          <xm:sqref>V14</xm:sqref>
        </x14:conditionalFormatting>
        <x14:conditionalFormatting xmlns:xm="http://schemas.microsoft.com/office/excel/2006/main">
          <x14:cfRule type="containsText" priority="1775" operator="containsText" id="{ADB1546A-2D82-4B50-BDE6-C97DDCD1CD41}">
            <xm:f>NOT(ISERROR(SEARCH("Resolved",K15)))</xm:f>
            <xm:f>"Resolved"</xm:f>
            <x14:dxf>
              <font>
                <color rgb="FF006100"/>
              </font>
              <fill>
                <patternFill>
                  <bgColor rgb="FFC6EFCE"/>
                </patternFill>
              </fill>
            </x14:dxf>
          </x14:cfRule>
          <xm:sqref>K15</xm:sqref>
        </x14:conditionalFormatting>
        <x14:conditionalFormatting xmlns:xm="http://schemas.microsoft.com/office/excel/2006/main">
          <x14:cfRule type="containsText" priority="1767" operator="containsText" id="{D02234D1-06F8-4058-A230-7C5B916569B1}">
            <xm:f>NOT(ISERROR(SEARCH("Resolved",V15)))</xm:f>
            <xm:f>"Resolved"</xm:f>
            <x14:dxf>
              <font>
                <color rgb="FF006100"/>
              </font>
              <fill>
                <patternFill>
                  <bgColor rgb="FFC6EFCE"/>
                </patternFill>
              </fill>
            </x14:dxf>
          </x14:cfRule>
          <xm:sqref>V15</xm:sqref>
        </x14:conditionalFormatting>
        <x14:conditionalFormatting xmlns:xm="http://schemas.microsoft.com/office/excel/2006/main">
          <x14:cfRule type="containsText" priority="1746" operator="containsText" id="{8E0D0500-62D5-467D-8AB0-B968E118E2D2}">
            <xm:f>NOT(ISERROR(SEARCH("Resolved",K16)))</xm:f>
            <xm:f>"Resolved"</xm:f>
            <x14:dxf>
              <font>
                <color rgb="FF006100"/>
              </font>
              <fill>
                <patternFill>
                  <bgColor rgb="FFC6EFCE"/>
                </patternFill>
              </fill>
            </x14:dxf>
          </x14:cfRule>
          <xm:sqref>K16</xm:sqref>
        </x14:conditionalFormatting>
        <x14:conditionalFormatting xmlns:xm="http://schemas.microsoft.com/office/excel/2006/main">
          <x14:cfRule type="containsText" priority="1738" operator="containsText" id="{DF741AE9-F225-4293-AD6F-2B392EBA771B}">
            <xm:f>NOT(ISERROR(SEARCH("Resolved",V16)))</xm:f>
            <xm:f>"Resolved"</xm:f>
            <x14:dxf>
              <font>
                <color rgb="FF006100"/>
              </font>
              <fill>
                <patternFill>
                  <bgColor rgb="FFC6EFCE"/>
                </patternFill>
              </fill>
            </x14:dxf>
          </x14:cfRule>
          <xm:sqref>V16</xm:sqref>
        </x14:conditionalFormatting>
        <x14:conditionalFormatting xmlns:xm="http://schemas.microsoft.com/office/excel/2006/main">
          <x14:cfRule type="containsText" priority="1717" operator="containsText" id="{DB270541-DB75-4603-9B16-BEFEF284D521}">
            <xm:f>NOT(ISERROR(SEARCH("Resolved",K17)))</xm:f>
            <xm:f>"Resolved"</xm:f>
            <x14:dxf>
              <font>
                <color rgb="FF006100"/>
              </font>
              <fill>
                <patternFill>
                  <bgColor rgb="FFC6EFCE"/>
                </patternFill>
              </fill>
            </x14:dxf>
          </x14:cfRule>
          <xm:sqref>K17</xm:sqref>
        </x14:conditionalFormatting>
        <x14:conditionalFormatting xmlns:xm="http://schemas.microsoft.com/office/excel/2006/main">
          <x14:cfRule type="containsText" priority="1709" operator="containsText" id="{64467478-9549-46FD-85EC-A16C52DAAB77}">
            <xm:f>NOT(ISERROR(SEARCH("Resolved",V17)))</xm:f>
            <xm:f>"Resolved"</xm:f>
            <x14:dxf>
              <font>
                <color rgb="FF006100"/>
              </font>
              <fill>
                <patternFill>
                  <bgColor rgb="FFC6EFCE"/>
                </patternFill>
              </fill>
            </x14:dxf>
          </x14:cfRule>
          <xm:sqref>V17</xm:sqref>
        </x14:conditionalFormatting>
        <x14:conditionalFormatting xmlns:xm="http://schemas.microsoft.com/office/excel/2006/main">
          <x14:cfRule type="containsText" priority="1688" operator="containsText" id="{29B817B4-81FD-4EAE-B577-3ED1E0609BA3}">
            <xm:f>NOT(ISERROR(SEARCH("Resolved",K18)))</xm:f>
            <xm:f>"Resolved"</xm:f>
            <x14:dxf>
              <font>
                <color rgb="FF006100"/>
              </font>
              <fill>
                <patternFill>
                  <bgColor rgb="FFC6EFCE"/>
                </patternFill>
              </fill>
            </x14:dxf>
          </x14:cfRule>
          <xm:sqref>K18</xm:sqref>
        </x14:conditionalFormatting>
        <x14:conditionalFormatting xmlns:xm="http://schemas.microsoft.com/office/excel/2006/main">
          <x14:cfRule type="containsText" priority="1680" operator="containsText" id="{1DF875BE-17A3-465E-B1A1-5130BFA2EC5B}">
            <xm:f>NOT(ISERROR(SEARCH("Resolved",V18)))</xm:f>
            <xm:f>"Resolved"</xm:f>
            <x14:dxf>
              <font>
                <color rgb="FF006100"/>
              </font>
              <fill>
                <patternFill>
                  <bgColor rgb="FFC6EFCE"/>
                </patternFill>
              </fill>
            </x14:dxf>
          </x14:cfRule>
          <xm:sqref>V18</xm:sqref>
        </x14:conditionalFormatting>
        <x14:conditionalFormatting xmlns:xm="http://schemas.microsoft.com/office/excel/2006/main">
          <x14:cfRule type="containsText" priority="1659" operator="containsText" id="{EBA19EB3-31C9-43C6-A050-E854A5F48D10}">
            <xm:f>NOT(ISERROR(SEARCH("Resolved",K19)))</xm:f>
            <xm:f>"Resolved"</xm:f>
            <x14:dxf>
              <font>
                <color rgb="FF006100"/>
              </font>
              <fill>
                <patternFill>
                  <bgColor rgb="FFC6EFCE"/>
                </patternFill>
              </fill>
            </x14:dxf>
          </x14:cfRule>
          <xm:sqref>K19</xm:sqref>
        </x14:conditionalFormatting>
        <x14:conditionalFormatting xmlns:xm="http://schemas.microsoft.com/office/excel/2006/main">
          <x14:cfRule type="containsText" priority="1651" operator="containsText" id="{96991DF4-4907-4660-BD65-7D2E022ED288}">
            <xm:f>NOT(ISERROR(SEARCH("Resolved",V19)))</xm:f>
            <xm:f>"Resolved"</xm:f>
            <x14:dxf>
              <font>
                <color rgb="FF006100"/>
              </font>
              <fill>
                <patternFill>
                  <bgColor rgb="FFC6EFCE"/>
                </patternFill>
              </fill>
            </x14:dxf>
          </x14:cfRule>
          <xm:sqref>V19</xm:sqref>
        </x14:conditionalFormatting>
        <x14:conditionalFormatting xmlns:xm="http://schemas.microsoft.com/office/excel/2006/main">
          <x14:cfRule type="containsText" priority="1630" operator="containsText" id="{403E089A-D50F-4FB5-8CF9-BAD32B59FBFA}">
            <xm:f>NOT(ISERROR(SEARCH("Resolved",K20)))</xm:f>
            <xm:f>"Resolved"</xm:f>
            <x14:dxf>
              <font>
                <color rgb="FF006100"/>
              </font>
              <fill>
                <patternFill>
                  <bgColor rgb="FFC6EFCE"/>
                </patternFill>
              </fill>
            </x14:dxf>
          </x14:cfRule>
          <xm:sqref>K20</xm:sqref>
        </x14:conditionalFormatting>
        <x14:conditionalFormatting xmlns:xm="http://schemas.microsoft.com/office/excel/2006/main">
          <x14:cfRule type="containsText" priority="1622" operator="containsText" id="{DD89A481-01C7-4049-AB73-B6D2DD31A22E}">
            <xm:f>NOT(ISERROR(SEARCH("Resolved",V20)))</xm:f>
            <xm:f>"Resolved"</xm:f>
            <x14:dxf>
              <font>
                <color rgb="FF006100"/>
              </font>
              <fill>
                <patternFill>
                  <bgColor rgb="FFC6EFCE"/>
                </patternFill>
              </fill>
            </x14:dxf>
          </x14:cfRule>
          <xm:sqref>V20</xm:sqref>
        </x14:conditionalFormatting>
        <x14:conditionalFormatting xmlns:xm="http://schemas.microsoft.com/office/excel/2006/main">
          <x14:cfRule type="containsText" priority="1601" operator="containsText" id="{2197FA80-9E0C-4909-9895-1644D1F96067}">
            <xm:f>NOT(ISERROR(SEARCH("Resolved",K21)))</xm:f>
            <xm:f>"Resolved"</xm:f>
            <x14:dxf>
              <font>
                <color rgb="FF006100"/>
              </font>
              <fill>
                <patternFill>
                  <bgColor rgb="FFC6EFCE"/>
                </patternFill>
              </fill>
            </x14:dxf>
          </x14:cfRule>
          <xm:sqref>K21</xm:sqref>
        </x14:conditionalFormatting>
        <x14:conditionalFormatting xmlns:xm="http://schemas.microsoft.com/office/excel/2006/main">
          <x14:cfRule type="containsText" priority="1593" operator="containsText" id="{C60DCAD4-0668-4890-8BDA-3A8AD8070A28}">
            <xm:f>NOT(ISERROR(SEARCH("Resolved",V21)))</xm:f>
            <xm:f>"Resolved"</xm:f>
            <x14:dxf>
              <font>
                <color rgb="FF006100"/>
              </font>
              <fill>
                <patternFill>
                  <bgColor rgb="FFC6EFCE"/>
                </patternFill>
              </fill>
            </x14:dxf>
          </x14:cfRule>
          <xm:sqref>V21</xm:sqref>
        </x14:conditionalFormatting>
        <x14:conditionalFormatting xmlns:xm="http://schemas.microsoft.com/office/excel/2006/main">
          <x14:cfRule type="containsText" priority="1305" operator="containsText" id="{BCC934C0-1E17-48F5-8ECF-C346B521484C}">
            <xm:f>NOT(ISERROR(SEARCH("Resolved",W11)))</xm:f>
            <xm:f>"Resolved"</xm:f>
            <x14:dxf>
              <font>
                <color rgb="FF006100"/>
              </font>
              <fill>
                <patternFill>
                  <bgColor rgb="FFC6EFCE"/>
                </patternFill>
              </fill>
            </x14:dxf>
          </x14:cfRule>
          <xm:sqref>W11 W13:W29</xm:sqref>
        </x14:conditionalFormatting>
        <x14:conditionalFormatting xmlns:xm="http://schemas.microsoft.com/office/excel/2006/main">
          <x14:cfRule type="containsText" priority="1572" operator="containsText" id="{1C8EC4EF-7DE2-45EE-90C1-3F49C16B50F0}">
            <xm:f>NOT(ISERROR(SEARCH("Resolved",V22)))</xm:f>
            <xm:f>"Resolved"</xm:f>
            <x14:dxf>
              <font>
                <color rgb="FF006100"/>
              </font>
              <fill>
                <patternFill>
                  <bgColor rgb="FFC6EFCE"/>
                </patternFill>
              </fill>
            </x14:dxf>
          </x14:cfRule>
          <xm:sqref>V22</xm:sqref>
        </x14:conditionalFormatting>
        <x14:conditionalFormatting xmlns:xm="http://schemas.microsoft.com/office/excel/2006/main">
          <x14:cfRule type="containsText" priority="1551" operator="containsText" id="{692FBC5B-9716-4848-8783-0D29072CACF1}">
            <xm:f>NOT(ISERROR(SEARCH("Resolved",V23)))</xm:f>
            <xm:f>"Resolved"</xm:f>
            <x14:dxf>
              <font>
                <color rgb="FF006100"/>
              </font>
              <fill>
                <patternFill>
                  <bgColor rgb="FFC6EFCE"/>
                </patternFill>
              </fill>
            </x14:dxf>
          </x14:cfRule>
          <xm:sqref>V23</xm:sqref>
        </x14:conditionalFormatting>
        <x14:conditionalFormatting xmlns:xm="http://schemas.microsoft.com/office/excel/2006/main">
          <x14:cfRule type="containsText" priority="1509" operator="containsText" id="{B8DFD96F-B939-4E9B-B608-4CE36D0F60C0}">
            <xm:f>NOT(ISERROR(SEARCH("Resolved",K25)))</xm:f>
            <xm:f>"Resolved"</xm:f>
            <x14:dxf>
              <font>
                <color rgb="FF006100"/>
              </font>
              <fill>
                <patternFill>
                  <bgColor rgb="FFC6EFCE"/>
                </patternFill>
              </fill>
            </x14:dxf>
          </x14:cfRule>
          <xm:sqref>K25</xm:sqref>
        </x14:conditionalFormatting>
        <x14:conditionalFormatting xmlns:xm="http://schemas.microsoft.com/office/excel/2006/main">
          <x14:cfRule type="containsText" priority="1501" operator="containsText" id="{88FB54C0-9B5D-4936-82EF-10CF4CBB0F02}">
            <xm:f>NOT(ISERROR(SEARCH("Resolved",V25)))</xm:f>
            <xm:f>"Resolved"</xm:f>
            <x14:dxf>
              <font>
                <color rgb="FF006100"/>
              </font>
              <fill>
                <patternFill>
                  <bgColor rgb="FFC6EFCE"/>
                </patternFill>
              </fill>
            </x14:dxf>
          </x14:cfRule>
          <xm:sqref>V25</xm:sqref>
        </x14:conditionalFormatting>
        <x14:conditionalFormatting xmlns:xm="http://schemas.microsoft.com/office/excel/2006/main">
          <x14:cfRule type="containsText" priority="1480" operator="containsText" id="{2D19D159-5D18-45F9-908F-9A426127B7C5}">
            <xm:f>NOT(ISERROR(SEARCH("Resolved",K26)))</xm:f>
            <xm:f>"Resolved"</xm:f>
            <x14:dxf>
              <font>
                <color rgb="FF006100"/>
              </font>
              <fill>
                <patternFill>
                  <bgColor rgb="FFC6EFCE"/>
                </patternFill>
              </fill>
            </x14:dxf>
          </x14:cfRule>
          <xm:sqref>K26</xm:sqref>
        </x14:conditionalFormatting>
        <x14:conditionalFormatting xmlns:xm="http://schemas.microsoft.com/office/excel/2006/main">
          <x14:cfRule type="containsText" priority="1472" operator="containsText" id="{7D3F1866-0653-42EC-884C-53FDB91FCE8D}">
            <xm:f>NOT(ISERROR(SEARCH("Resolved",V26)))</xm:f>
            <xm:f>"Resolved"</xm:f>
            <x14:dxf>
              <font>
                <color rgb="FF006100"/>
              </font>
              <fill>
                <patternFill>
                  <bgColor rgb="FFC6EFCE"/>
                </patternFill>
              </fill>
            </x14:dxf>
          </x14:cfRule>
          <xm:sqref>V26</xm:sqref>
        </x14:conditionalFormatting>
        <x14:conditionalFormatting xmlns:xm="http://schemas.microsoft.com/office/excel/2006/main">
          <x14:cfRule type="containsText" priority="1430" operator="containsText" id="{AD68EF2D-A16F-49CA-96D8-9AAE5BDB9624}">
            <xm:f>NOT(ISERROR(SEARCH("Resolved",K28)))</xm:f>
            <xm:f>"Resolved"</xm:f>
            <x14:dxf>
              <font>
                <color rgb="FF006100"/>
              </font>
              <fill>
                <patternFill>
                  <bgColor rgb="FFC6EFCE"/>
                </patternFill>
              </fill>
            </x14:dxf>
          </x14:cfRule>
          <xm:sqref>K28</xm:sqref>
        </x14:conditionalFormatting>
        <x14:conditionalFormatting xmlns:xm="http://schemas.microsoft.com/office/excel/2006/main">
          <x14:cfRule type="containsText" priority="1422" operator="containsText" id="{64CE86B7-4B44-4638-8919-F11090E428E1}">
            <xm:f>NOT(ISERROR(SEARCH("Resolved",V28)))</xm:f>
            <xm:f>"Resolved"</xm:f>
            <x14:dxf>
              <font>
                <color rgb="FF006100"/>
              </font>
              <fill>
                <patternFill>
                  <bgColor rgb="FFC6EFCE"/>
                </patternFill>
              </fill>
            </x14:dxf>
          </x14:cfRule>
          <xm:sqref>V28</xm:sqref>
        </x14:conditionalFormatting>
        <x14:conditionalFormatting xmlns:xm="http://schemas.microsoft.com/office/excel/2006/main">
          <x14:cfRule type="containsText" priority="1401" operator="containsText" id="{ADBFD0FA-D65B-4572-BF75-7C9005027E13}">
            <xm:f>NOT(ISERROR(SEARCH("Resolved",K29)))</xm:f>
            <xm:f>"Resolved"</xm:f>
            <x14:dxf>
              <font>
                <color rgb="FF006100"/>
              </font>
              <fill>
                <patternFill>
                  <bgColor rgb="FFC6EFCE"/>
                </patternFill>
              </fill>
            </x14:dxf>
          </x14:cfRule>
          <xm:sqref>K29</xm:sqref>
        </x14:conditionalFormatting>
        <x14:conditionalFormatting xmlns:xm="http://schemas.microsoft.com/office/excel/2006/main">
          <x14:cfRule type="containsText" priority="1393" operator="containsText" id="{F2A63C2D-8AD2-4D13-B95A-7321DB7D8B0C}">
            <xm:f>NOT(ISERROR(SEARCH("Resolved",V29)))</xm:f>
            <xm:f>"Resolved"</xm:f>
            <x14:dxf>
              <font>
                <color rgb="FF006100"/>
              </font>
              <fill>
                <patternFill>
                  <bgColor rgb="FFC6EFCE"/>
                </patternFill>
              </fill>
            </x14:dxf>
          </x14:cfRule>
          <xm:sqref>V29</xm:sqref>
        </x14:conditionalFormatting>
        <x14:conditionalFormatting xmlns:xm="http://schemas.microsoft.com/office/excel/2006/main">
          <x14:cfRule type="containsText" priority="1321" operator="containsText" id="{F222BD26-8A6B-4747-83EC-D74EDF9AF4E9}">
            <xm:f>NOT(ISERROR(SEARCH("Resolved",U11)))</xm:f>
            <xm:f>"Resolved"</xm:f>
            <x14:dxf>
              <font>
                <color rgb="FF006100"/>
              </font>
              <fill>
                <patternFill>
                  <bgColor rgb="FFC6EFCE"/>
                </patternFill>
              </fill>
            </x14:dxf>
          </x14:cfRule>
          <xm:sqref>U11 U13:U23 U25:U26 U28:U29</xm:sqref>
        </x14:conditionalFormatting>
        <x14:conditionalFormatting xmlns:xm="http://schemas.microsoft.com/office/excel/2006/main">
          <x14:cfRule type="containsText" priority="1313" operator="containsText" id="{517E5052-7B07-448A-B9D5-23A8C1C68575}">
            <xm:f>NOT(ISERROR(SEARCH("Resolved",V11)))</xm:f>
            <xm:f>"Resolved"</xm:f>
            <x14:dxf>
              <font>
                <color rgb="FF006100"/>
              </font>
              <fill>
                <patternFill>
                  <bgColor rgb="FFC6EFCE"/>
                </patternFill>
              </fill>
            </x14:dxf>
          </x14:cfRule>
          <xm:sqref>V11 V13:V23 V25:V26 V28:V29</xm:sqref>
        </x14:conditionalFormatting>
        <x14:conditionalFormatting xmlns:xm="http://schemas.microsoft.com/office/excel/2006/main">
          <x14:cfRule type="containsText" priority="1289" operator="containsText" id="{D75B0B32-D564-4FCF-BA76-72EB5BE0EB3E}">
            <xm:f>NOT(ISERROR(SEARCH("Resolved",Y11)))</xm:f>
            <xm:f>"Resolved"</xm:f>
            <x14:dxf>
              <font>
                <color rgb="FF006100"/>
              </font>
              <fill>
                <patternFill>
                  <bgColor rgb="FFC6EFCE"/>
                </patternFill>
              </fill>
            </x14:dxf>
          </x14:cfRule>
          <xm:sqref>Y11 Y14:Y29</xm:sqref>
        </x14:conditionalFormatting>
        <x14:conditionalFormatting xmlns:xm="http://schemas.microsoft.com/office/excel/2006/main">
          <x14:cfRule type="containsText" priority="1241" operator="containsText" id="{1CA62F7E-9A0D-47EE-91E9-2F71B6192023}">
            <xm:f>NOT(ISERROR(SEARCH("Resolved",U12)))</xm:f>
            <xm:f>"Resolved"</xm:f>
            <x14:dxf>
              <font>
                <color rgb="FF006100"/>
              </font>
              <fill>
                <patternFill>
                  <bgColor rgb="FFC6EFCE"/>
                </patternFill>
              </fill>
            </x14:dxf>
          </x14:cfRule>
          <xm:sqref>U12</xm:sqref>
        </x14:conditionalFormatting>
        <x14:conditionalFormatting xmlns:xm="http://schemas.microsoft.com/office/excel/2006/main">
          <x14:cfRule type="containsText" priority="1233" operator="containsText" id="{B352CC2F-745E-49B5-B26B-C838819990B8}">
            <xm:f>NOT(ISERROR(SEARCH("Resolved",V12)))</xm:f>
            <xm:f>"Resolved"</xm:f>
            <x14:dxf>
              <font>
                <color rgb="FF006100"/>
              </font>
              <fill>
                <patternFill>
                  <bgColor rgb="FFC6EFCE"/>
                </patternFill>
              </fill>
            </x14:dxf>
          </x14:cfRule>
          <xm:sqref>V12</xm:sqref>
        </x14:conditionalFormatting>
        <x14:conditionalFormatting xmlns:xm="http://schemas.microsoft.com/office/excel/2006/main">
          <x14:cfRule type="containsText" priority="1225" operator="containsText" id="{0F1EA4F2-31CE-4E17-905B-D7CDBAEFD15D}">
            <xm:f>NOT(ISERROR(SEARCH("Resolved",W12)))</xm:f>
            <xm:f>"Resolved"</xm:f>
            <x14:dxf>
              <font>
                <color rgb="FF006100"/>
              </font>
              <fill>
                <patternFill>
                  <bgColor rgb="FFC6EFCE"/>
                </patternFill>
              </fill>
            </x14:dxf>
          </x14:cfRule>
          <xm:sqref>W12</xm:sqref>
        </x14:conditionalFormatting>
        <x14:conditionalFormatting xmlns:xm="http://schemas.microsoft.com/office/excel/2006/main">
          <x14:cfRule type="containsText" priority="1209" operator="containsText" id="{7AF2709E-B1B0-49E7-A976-0C75A34452C5}">
            <xm:f>NOT(ISERROR(SEARCH("Resolved",Y12)))</xm:f>
            <xm:f>"Resolved"</xm:f>
            <x14:dxf>
              <font>
                <color rgb="FF006100"/>
              </font>
              <fill>
                <patternFill>
                  <bgColor rgb="FFC6EFCE"/>
                </patternFill>
              </fill>
            </x14:dxf>
          </x14:cfRule>
          <xm:sqref>Y12</xm:sqref>
        </x14:conditionalFormatting>
        <x14:conditionalFormatting xmlns:xm="http://schemas.microsoft.com/office/excel/2006/main">
          <x14:cfRule type="containsText" priority="1193" operator="containsText" id="{4AA3BAB9-133C-4412-919A-93E0F8337444}">
            <xm:f>NOT(ISERROR(SEARCH("Resolved",Y13)))</xm:f>
            <xm:f>"Resolved"</xm:f>
            <x14:dxf>
              <font>
                <color rgb="FF006100"/>
              </font>
              <fill>
                <patternFill>
                  <bgColor rgb="FFC6EFCE"/>
                </patternFill>
              </fill>
            </x14:dxf>
          </x14:cfRule>
          <xm:sqref>Y13</xm:sqref>
        </x14:conditionalFormatting>
        <x14:conditionalFormatting xmlns:xm="http://schemas.microsoft.com/office/excel/2006/main">
          <x14:cfRule type="containsText" priority="1169" operator="containsText" id="{01C0E824-E4C0-465C-8ED6-FBF1DD9348CB}">
            <xm:f>NOT(ISERROR(SEARCH("Resolved",K22)))</xm:f>
            <xm:f>"Resolved"</xm:f>
            <x14:dxf>
              <font>
                <color rgb="FF006100"/>
              </font>
              <fill>
                <patternFill>
                  <bgColor rgb="FFC6EFCE"/>
                </patternFill>
              </fill>
            </x14:dxf>
          </x14:cfRule>
          <xm:sqref>K22</xm:sqref>
        </x14:conditionalFormatting>
        <x14:conditionalFormatting xmlns:xm="http://schemas.microsoft.com/office/excel/2006/main">
          <x14:cfRule type="containsText" priority="1161" operator="containsText" id="{F3878CA0-611D-4493-BEE7-0E7F2BE1C089}">
            <xm:f>NOT(ISERROR(SEARCH("Resolved",K22)))</xm:f>
            <xm:f>"Resolved"</xm:f>
            <x14:dxf>
              <font>
                <color rgb="FF006100"/>
              </font>
              <fill>
                <patternFill>
                  <bgColor rgb="FFC6EFCE"/>
                </patternFill>
              </fill>
            </x14:dxf>
          </x14:cfRule>
          <xm:sqref>K22</xm:sqref>
        </x14:conditionalFormatting>
        <x14:conditionalFormatting xmlns:xm="http://schemas.microsoft.com/office/excel/2006/main">
          <x14:cfRule type="containsText" priority="1153" operator="containsText" id="{B05E96E5-61F8-49D3-852F-E134200CCFE4}">
            <xm:f>NOT(ISERROR(SEARCH("Resolved",K23)))</xm:f>
            <xm:f>"Resolved"</xm:f>
            <x14:dxf>
              <font>
                <color rgb="FF006100"/>
              </font>
              <fill>
                <patternFill>
                  <bgColor rgb="FFC6EFCE"/>
                </patternFill>
              </fill>
            </x14:dxf>
          </x14:cfRule>
          <xm:sqref>K23</xm:sqref>
        </x14:conditionalFormatting>
        <x14:conditionalFormatting xmlns:xm="http://schemas.microsoft.com/office/excel/2006/main">
          <x14:cfRule type="containsText" priority="1145" operator="containsText" id="{67D45040-1BF4-4CE0-A2E4-C66C892FCAB3}">
            <xm:f>NOT(ISERROR(SEARCH("Resolved",K23)))</xm:f>
            <xm:f>"Resolved"</xm:f>
            <x14:dxf>
              <font>
                <color rgb="FF006100"/>
              </font>
              <fill>
                <patternFill>
                  <bgColor rgb="FFC6EFCE"/>
                </patternFill>
              </fill>
            </x14:dxf>
          </x14:cfRule>
          <xm:sqref>K23</xm:sqref>
        </x14:conditionalFormatting>
        <x14:conditionalFormatting xmlns:xm="http://schemas.microsoft.com/office/excel/2006/main">
          <x14:cfRule type="containsText" priority="1137" operator="containsText" id="{02831C0E-6262-4ADA-B84E-94AE5952B757}">
            <xm:f>NOT(ISERROR(SEARCH("Resolved",V23)))</xm:f>
            <xm:f>"Resolved"</xm:f>
            <x14:dxf>
              <font>
                <color rgb="FF006100"/>
              </font>
              <fill>
                <patternFill>
                  <bgColor rgb="FFC6EFCE"/>
                </patternFill>
              </fill>
            </x14:dxf>
          </x14:cfRule>
          <xm:sqref>V23</xm:sqref>
        </x14:conditionalFormatting>
        <x14:conditionalFormatting xmlns:xm="http://schemas.microsoft.com/office/excel/2006/main">
          <x14:cfRule type="containsText" priority="1129" operator="containsText" id="{346E37A4-487B-4B4F-A12D-85C7FFFE98D0}">
            <xm:f>NOT(ISERROR(SEARCH("Resolved",V23)))</xm:f>
            <xm:f>"Resolved"</xm:f>
            <x14:dxf>
              <font>
                <color rgb="FF006100"/>
              </font>
              <fill>
                <patternFill>
                  <bgColor rgb="FFC6EFCE"/>
                </patternFill>
              </fill>
            </x14:dxf>
          </x14:cfRule>
          <xm:sqref>V23</xm:sqref>
        </x14:conditionalFormatting>
        <x14:conditionalFormatting xmlns:xm="http://schemas.microsoft.com/office/excel/2006/main">
          <x14:cfRule type="containsText" priority="1121" operator="containsText" id="{3457650B-F775-4196-9A0B-7F7F838FB836}">
            <xm:f>NOT(ISERROR(SEARCH("Resolved",V22)))</xm:f>
            <xm:f>"Resolved"</xm:f>
            <x14:dxf>
              <font>
                <color rgb="FF006100"/>
              </font>
              <fill>
                <patternFill>
                  <bgColor rgb="FFC6EFCE"/>
                </patternFill>
              </fill>
            </x14:dxf>
          </x14:cfRule>
          <xm:sqref>V22</xm:sqref>
        </x14:conditionalFormatting>
        <x14:conditionalFormatting xmlns:xm="http://schemas.microsoft.com/office/excel/2006/main">
          <x14:cfRule type="containsText" priority="1113" operator="containsText" id="{C1DAB76D-1AF4-4E68-BB19-D62090832D46}">
            <xm:f>NOT(ISERROR(SEARCH("Resolved",V22)))</xm:f>
            <xm:f>"Resolved"</xm:f>
            <x14:dxf>
              <font>
                <color rgb="FF006100"/>
              </font>
              <fill>
                <patternFill>
                  <bgColor rgb="FFC6EFCE"/>
                </patternFill>
              </fill>
            </x14:dxf>
          </x14:cfRule>
          <xm:sqref>V22</xm:sqref>
        </x14:conditionalFormatting>
        <x14:conditionalFormatting xmlns:xm="http://schemas.microsoft.com/office/excel/2006/main">
          <x14:cfRule type="containsText" priority="1089" operator="containsText" id="{76DD6A9A-ED79-4498-931F-061B44CC17FA}">
            <xm:f>NOT(ISERROR(SEARCH("Resolved",K24)))</xm:f>
            <xm:f>"Resolved"</xm:f>
            <x14:dxf>
              <font>
                <color rgb="FF006100"/>
              </font>
              <fill>
                <patternFill>
                  <bgColor rgb="FFC6EFCE"/>
                </patternFill>
              </fill>
            </x14:dxf>
          </x14:cfRule>
          <xm:sqref>K24</xm:sqref>
        </x14:conditionalFormatting>
        <x14:conditionalFormatting xmlns:xm="http://schemas.microsoft.com/office/excel/2006/main">
          <x14:cfRule type="containsText" priority="1081" operator="containsText" id="{E83061FD-1FEC-40FC-9CC7-357A1B5B22AF}">
            <xm:f>NOT(ISERROR(SEARCH("Resolved",K24)))</xm:f>
            <xm:f>"Resolved"</xm:f>
            <x14:dxf>
              <font>
                <color rgb="FF006100"/>
              </font>
              <fill>
                <patternFill>
                  <bgColor rgb="FFC6EFCE"/>
                </patternFill>
              </fill>
            </x14:dxf>
          </x14:cfRule>
          <xm:sqref>K24</xm:sqref>
        </x14:conditionalFormatting>
        <x14:conditionalFormatting xmlns:xm="http://schemas.microsoft.com/office/excel/2006/main">
          <x14:cfRule type="containsText" priority="1073" operator="containsText" id="{0909DA13-982B-4BD0-AF4B-359F213473BB}">
            <xm:f>NOT(ISERROR(SEARCH("Resolved",U24)))</xm:f>
            <xm:f>"Resolved"</xm:f>
            <x14:dxf>
              <font>
                <color rgb="FF006100"/>
              </font>
              <fill>
                <patternFill>
                  <bgColor rgb="FFC6EFCE"/>
                </patternFill>
              </fill>
            </x14:dxf>
          </x14:cfRule>
          <xm:sqref>U24:V24</xm:sqref>
        </x14:conditionalFormatting>
        <x14:conditionalFormatting xmlns:xm="http://schemas.microsoft.com/office/excel/2006/main">
          <x14:cfRule type="containsText" priority="1065" operator="containsText" id="{19204384-4C16-4060-BE30-0936D072C860}">
            <xm:f>NOT(ISERROR(SEARCH("Resolved",V24)))</xm:f>
            <xm:f>"Resolved"</xm:f>
            <x14:dxf>
              <font>
                <color rgb="FF006100"/>
              </font>
              <fill>
                <patternFill>
                  <bgColor rgb="FFC6EFCE"/>
                </patternFill>
              </fill>
            </x14:dxf>
          </x14:cfRule>
          <xm:sqref>V24</xm:sqref>
        </x14:conditionalFormatting>
        <x14:conditionalFormatting xmlns:xm="http://schemas.microsoft.com/office/excel/2006/main">
          <x14:cfRule type="containsText" priority="1057" operator="containsText" id="{3B9993F2-D92D-4161-9EAF-421A3DD9D5EE}">
            <xm:f>NOT(ISERROR(SEARCH("Resolved",U24)))</xm:f>
            <xm:f>"Resolved"</xm:f>
            <x14:dxf>
              <font>
                <color rgb="FF006100"/>
              </font>
              <fill>
                <patternFill>
                  <bgColor rgb="FFC6EFCE"/>
                </patternFill>
              </fill>
            </x14:dxf>
          </x14:cfRule>
          <xm:sqref>U24</xm:sqref>
        </x14:conditionalFormatting>
        <x14:conditionalFormatting xmlns:xm="http://schemas.microsoft.com/office/excel/2006/main">
          <x14:cfRule type="containsText" priority="1049" operator="containsText" id="{F2243C13-003E-412C-9AA1-76B044F7FA03}">
            <xm:f>NOT(ISERROR(SEARCH("Resolved",V24)))</xm:f>
            <xm:f>"Resolved"</xm:f>
            <x14:dxf>
              <font>
                <color rgb="FF006100"/>
              </font>
              <fill>
                <patternFill>
                  <bgColor rgb="FFC6EFCE"/>
                </patternFill>
              </fill>
            </x14:dxf>
          </x14:cfRule>
          <xm:sqref>V24</xm:sqref>
        </x14:conditionalFormatting>
        <x14:conditionalFormatting xmlns:xm="http://schemas.microsoft.com/office/excel/2006/main">
          <x14:cfRule type="containsText" priority="1041" operator="containsText" id="{3C954254-BED0-4C66-B5BA-A3E3698D3221}">
            <xm:f>NOT(ISERROR(SEARCH("Resolved",V24)))</xm:f>
            <xm:f>"Resolved"</xm:f>
            <x14:dxf>
              <font>
                <color rgb="FF006100"/>
              </font>
              <fill>
                <patternFill>
                  <bgColor rgb="FFC6EFCE"/>
                </patternFill>
              </fill>
            </x14:dxf>
          </x14:cfRule>
          <xm:sqref>V24</xm:sqref>
        </x14:conditionalFormatting>
        <x14:conditionalFormatting xmlns:xm="http://schemas.microsoft.com/office/excel/2006/main">
          <x14:cfRule type="containsText" priority="1033" operator="containsText" id="{A8EABB74-E738-49C3-B3D3-3AFB3399A10A}">
            <xm:f>NOT(ISERROR(SEARCH("Resolved",V24)))</xm:f>
            <xm:f>"Resolved"</xm:f>
            <x14:dxf>
              <font>
                <color rgb="FF006100"/>
              </font>
              <fill>
                <patternFill>
                  <bgColor rgb="FFC6EFCE"/>
                </patternFill>
              </fill>
            </x14:dxf>
          </x14:cfRule>
          <xm:sqref>V24</xm:sqref>
        </x14:conditionalFormatting>
        <x14:conditionalFormatting xmlns:xm="http://schemas.microsoft.com/office/excel/2006/main">
          <x14:cfRule type="containsText" priority="873" operator="containsText" id="{891B8A2E-8D8D-48DF-8B88-79DA229BD5C8}">
            <xm:f>NOT(ISERROR(SEARCH("Resolved",AJ26)))</xm:f>
            <xm:f>"Resolved"</xm:f>
            <x14:dxf>
              <font>
                <color rgb="FF006100"/>
              </font>
              <fill>
                <patternFill>
                  <bgColor rgb="FFC6EFCE"/>
                </patternFill>
              </fill>
            </x14:dxf>
          </x14:cfRule>
          <xm:sqref>AJ26</xm:sqref>
        </x14:conditionalFormatting>
        <x14:conditionalFormatting xmlns:xm="http://schemas.microsoft.com/office/excel/2006/main">
          <x14:cfRule type="containsText" priority="865" operator="containsText" id="{062B96D0-DD1F-4AFD-883D-FFC6E798B099}">
            <xm:f>NOT(ISERROR(SEARCH("Resolved",K27)))</xm:f>
            <xm:f>"Resolved"</xm:f>
            <x14:dxf>
              <font>
                <color rgb="FF006100"/>
              </font>
              <fill>
                <patternFill>
                  <bgColor rgb="FFC6EFCE"/>
                </patternFill>
              </fill>
            </x14:dxf>
          </x14:cfRule>
          <xm:sqref>K27</xm:sqref>
        </x14:conditionalFormatting>
        <x14:conditionalFormatting xmlns:xm="http://schemas.microsoft.com/office/excel/2006/main">
          <x14:cfRule type="containsText" priority="857" operator="containsText" id="{39DA06C4-CFBF-43E3-8006-FFB92CDD5A91}">
            <xm:f>NOT(ISERROR(SEARCH("Resolved",K27)))</xm:f>
            <xm:f>"Resolved"</xm:f>
            <x14:dxf>
              <font>
                <color rgb="FF006100"/>
              </font>
              <fill>
                <patternFill>
                  <bgColor rgb="FFC6EFCE"/>
                </patternFill>
              </fill>
            </x14:dxf>
          </x14:cfRule>
          <xm:sqref>K27</xm:sqref>
        </x14:conditionalFormatting>
        <x14:conditionalFormatting xmlns:xm="http://schemas.microsoft.com/office/excel/2006/main">
          <x14:cfRule type="containsText" priority="849" operator="containsText" id="{0EBB42C9-FA20-475E-818C-D4063BAD8889}">
            <xm:f>NOT(ISERROR(SEARCH("Resolved",U27)))</xm:f>
            <xm:f>"Resolved"</xm:f>
            <x14:dxf>
              <font>
                <color rgb="FF006100"/>
              </font>
              <fill>
                <patternFill>
                  <bgColor rgb="FFC6EFCE"/>
                </patternFill>
              </fill>
            </x14:dxf>
          </x14:cfRule>
          <xm:sqref>U27:V27</xm:sqref>
        </x14:conditionalFormatting>
        <x14:conditionalFormatting xmlns:xm="http://schemas.microsoft.com/office/excel/2006/main">
          <x14:cfRule type="containsText" priority="841" operator="containsText" id="{0555A155-5962-44EF-9421-391058E4E5B8}">
            <xm:f>NOT(ISERROR(SEARCH("Resolved",V27)))</xm:f>
            <xm:f>"Resolved"</xm:f>
            <x14:dxf>
              <font>
                <color rgb="FF006100"/>
              </font>
              <fill>
                <patternFill>
                  <bgColor rgb="FFC6EFCE"/>
                </patternFill>
              </fill>
            </x14:dxf>
          </x14:cfRule>
          <xm:sqref>V27</xm:sqref>
        </x14:conditionalFormatting>
        <x14:conditionalFormatting xmlns:xm="http://schemas.microsoft.com/office/excel/2006/main">
          <x14:cfRule type="containsText" priority="833" operator="containsText" id="{0258ECF9-B089-47AC-8FEA-C26CADEC7586}">
            <xm:f>NOT(ISERROR(SEARCH("Resolved",U27)))</xm:f>
            <xm:f>"Resolved"</xm:f>
            <x14:dxf>
              <font>
                <color rgb="FF006100"/>
              </font>
              <fill>
                <patternFill>
                  <bgColor rgb="FFC6EFCE"/>
                </patternFill>
              </fill>
            </x14:dxf>
          </x14:cfRule>
          <xm:sqref>U27</xm:sqref>
        </x14:conditionalFormatting>
        <x14:conditionalFormatting xmlns:xm="http://schemas.microsoft.com/office/excel/2006/main">
          <x14:cfRule type="containsText" priority="825" operator="containsText" id="{AFACE68B-8536-4646-A782-3621BABD6ED7}">
            <xm:f>NOT(ISERROR(SEARCH("Resolved",V27)))</xm:f>
            <xm:f>"Resolved"</xm:f>
            <x14:dxf>
              <font>
                <color rgb="FF006100"/>
              </font>
              <fill>
                <patternFill>
                  <bgColor rgb="FFC6EFCE"/>
                </patternFill>
              </fill>
            </x14:dxf>
          </x14:cfRule>
          <xm:sqref>V27</xm:sqref>
        </x14:conditionalFormatting>
        <x14:conditionalFormatting xmlns:xm="http://schemas.microsoft.com/office/excel/2006/main">
          <x14:cfRule type="containsText" priority="817" operator="containsText" id="{CB9CD3F7-E635-4132-BCD1-AB9A1CE89D84}">
            <xm:f>NOT(ISERROR(SEARCH("Resolved",V27)))</xm:f>
            <xm:f>"Resolved"</xm:f>
            <x14:dxf>
              <font>
                <color rgb="FF006100"/>
              </font>
              <fill>
                <patternFill>
                  <bgColor rgb="FFC6EFCE"/>
                </patternFill>
              </fill>
            </x14:dxf>
          </x14:cfRule>
          <xm:sqref>V27</xm:sqref>
        </x14:conditionalFormatting>
        <x14:conditionalFormatting xmlns:xm="http://schemas.microsoft.com/office/excel/2006/main">
          <x14:cfRule type="containsText" priority="809" operator="containsText" id="{EBA30A3C-8933-480C-BCFF-A5DB7F0217A9}">
            <xm:f>NOT(ISERROR(SEARCH("Resolved",V27)))</xm:f>
            <xm:f>"Resolved"</xm:f>
            <x14:dxf>
              <font>
                <color rgb="FF006100"/>
              </font>
              <fill>
                <patternFill>
                  <bgColor rgb="FFC6EFCE"/>
                </patternFill>
              </fill>
            </x14:dxf>
          </x14:cfRule>
          <xm:sqref>V27</xm:sqref>
        </x14:conditionalFormatting>
        <x14:conditionalFormatting xmlns:xm="http://schemas.microsoft.com/office/excel/2006/main">
          <x14:cfRule type="containsText" priority="793" operator="containsText" id="{7A5D4B6E-191D-4476-BD9A-4246F6497A09}">
            <xm:f>NOT(ISERROR(SEARCH("Resolved",AJ27)))</xm:f>
            <xm:f>"Resolved"</xm:f>
            <x14:dxf>
              <font>
                <color rgb="FF006100"/>
              </font>
              <fill>
                <patternFill>
                  <bgColor rgb="FFC6EFCE"/>
                </patternFill>
              </fill>
            </x14:dxf>
          </x14:cfRule>
          <xm:sqref>AJ27</xm:sqref>
        </x14:conditionalFormatting>
        <x14:conditionalFormatting xmlns:xm="http://schemas.microsoft.com/office/excel/2006/main">
          <x14:cfRule type="containsText" priority="785" operator="containsText" id="{9EBEB6E2-A94A-4625-BD99-4AA4393EB521}">
            <xm:f>NOT(ISERROR(SEARCH("Resolved",AJ27)))</xm:f>
            <xm:f>"Resolved"</xm:f>
            <x14:dxf>
              <font>
                <color rgb="FF006100"/>
              </font>
              <fill>
                <patternFill>
                  <bgColor rgb="FFC6EFCE"/>
                </patternFill>
              </fill>
            </x14:dxf>
          </x14:cfRule>
          <xm:sqref>AJ27</xm:sqref>
        </x14:conditionalFormatting>
        <x14:conditionalFormatting xmlns:xm="http://schemas.microsoft.com/office/excel/2006/main">
          <x14:cfRule type="containsText" priority="769" operator="containsText" id="{D25F91B9-7CF6-4BEB-8038-69593C04B935}">
            <xm:f>NOT(ISERROR(SEARCH("Resolved",AJ29)))</xm:f>
            <xm:f>"Resolved"</xm:f>
            <x14:dxf>
              <font>
                <color rgb="FF006100"/>
              </font>
              <fill>
                <patternFill>
                  <bgColor rgb="FFC6EFCE"/>
                </patternFill>
              </fill>
            </x14:dxf>
          </x14:cfRule>
          <xm:sqref>AJ29</xm:sqref>
        </x14:conditionalFormatting>
        <x14:conditionalFormatting xmlns:xm="http://schemas.microsoft.com/office/excel/2006/main">
          <x14:cfRule type="containsText" priority="764" operator="containsText" id="{7970C87F-C73B-46F9-AF49-FC178A978E5C}">
            <xm:f>NOT(ISERROR(SEARCH("Resolved",U4)))</xm:f>
            <xm:f>"Resolved"</xm:f>
            <x14:dxf>
              <font>
                <color rgb="FF006100"/>
              </font>
              <fill>
                <patternFill>
                  <bgColor rgb="FFC6EFCE"/>
                </patternFill>
              </fill>
            </x14:dxf>
          </x14:cfRule>
          <xm:sqref>U4</xm:sqref>
        </x14:conditionalFormatting>
        <x14:conditionalFormatting xmlns:xm="http://schemas.microsoft.com/office/excel/2006/main">
          <x14:cfRule type="containsText" priority="753" operator="containsText" id="{35544A57-A3FF-4BCD-98DF-1ECA51A8029C}">
            <xm:f>NOT(ISERROR(SEARCH("Resolved",Y4)))</xm:f>
            <xm:f>"Resolved"</xm:f>
            <x14:dxf>
              <font>
                <color rgb="FF006100"/>
              </font>
              <fill>
                <patternFill>
                  <bgColor rgb="FFC6EFCE"/>
                </patternFill>
              </fill>
            </x14:dxf>
          </x14:cfRule>
          <xm:sqref>Y4</xm:sqref>
        </x14:conditionalFormatting>
        <x14:conditionalFormatting xmlns:xm="http://schemas.microsoft.com/office/excel/2006/main">
          <x14:cfRule type="containsText" priority="617" operator="containsText" id="{2C507227-D62E-4212-8D1B-73809D7BBBE4}">
            <xm:f>NOT(ISERROR(SEARCH("Resolved",V4)))</xm:f>
            <xm:f>"Resolved"</xm:f>
            <x14:dxf>
              <font>
                <color rgb="FF006100"/>
              </font>
              <fill>
                <patternFill>
                  <bgColor rgb="FFC6EFCE"/>
                </patternFill>
              </fill>
            </x14:dxf>
          </x14:cfRule>
          <xm:sqref>V4</xm:sqref>
        </x14:conditionalFormatting>
        <x14:conditionalFormatting xmlns:xm="http://schemas.microsoft.com/office/excel/2006/main">
          <x14:cfRule type="containsText" priority="609" operator="containsText" id="{1A94C95D-4E8B-4E25-BA81-65CEA595EEED}">
            <xm:f>NOT(ISERROR(SEARCH("Resolved",Y4)))</xm:f>
            <xm:f>"Resolved"</xm:f>
            <x14:dxf>
              <font>
                <color rgb="FF006100"/>
              </font>
              <fill>
                <patternFill>
                  <bgColor rgb="FFC6EFCE"/>
                </patternFill>
              </fill>
            </x14:dxf>
          </x14:cfRule>
          <xm:sqref>Y4:Y5</xm:sqref>
        </x14:conditionalFormatting>
        <x14:conditionalFormatting xmlns:xm="http://schemas.microsoft.com/office/excel/2006/main">
          <x14:cfRule type="containsText" priority="606" operator="containsText" id="{3DDE5E42-9740-4056-9FB2-C4B7864FA203}">
            <xm:f>NOT(ISERROR(SEARCH("Resolved",Y4)))</xm:f>
            <xm:f>"Resolved"</xm:f>
            <x14:dxf>
              <font>
                <color rgb="FF006100"/>
              </font>
              <fill>
                <patternFill>
                  <bgColor rgb="FFC6EFCE"/>
                </patternFill>
              </fill>
            </x14:dxf>
          </x14:cfRule>
          <xm:sqref>Y4</xm:sqref>
        </x14:conditionalFormatting>
        <x14:conditionalFormatting xmlns:xm="http://schemas.microsoft.com/office/excel/2006/main">
          <x14:cfRule type="containsText" priority="603" operator="containsText" id="{1C0F3BB1-2B0B-4FF1-96C5-54FC2111E27C}">
            <xm:f>NOT(ISERROR(SEARCH("Resolved",W5)))</xm:f>
            <xm:f>"Resolved"</xm:f>
            <x14:dxf>
              <font>
                <color rgb="FF006100"/>
              </font>
              <fill>
                <patternFill>
                  <bgColor rgb="FFC6EFCE"/>
                </patternFill>
              </fill>
            </x14:dxf>
          </x14:cfRule>
          <xm:sqref>W5 Y5</xm:sqref>
        </x14:conditionalFormatting>
        <x14:conditionalFormatting xmlns:xm="http://schemas.microsoft.com/office/excel/2006/main">
          <x14:cfRule type="containsText" priority="600" operator="containsText" id="{2EC40273-C1C2-45F8-97B4-C3921370466D}">
            <xm:f>NOT(ISERROR(SEARCH("Resolved",W5)))</xm:f>
            <xm:f>"Resolved"</xm:f>
            <x14:dxf>
              <font>
                <color rgb="FF006100"/>
              </font>
              <fill>
                <patternFill>
                  <bgColor rgb="FFC6EFCE"/>
                </patternFill>
              </fill>
            </x14:dxf>
          </x14:cfRule>
          <xm:sqref>W5 Y5</xm:sqref>
        </x14:conditionalFormatting>
        <x14:conditionalFormatting xmlns:xm="http://schemas.microsoft.com/office/excel/2006/main">
          <x14:cfRule type="containsText" priority="592" operator="containsText" id="{229C9ED8-4226-4630-AE99-966906FFDAB6}">
            <xm:f>NOT(ISERROR(SEARCH("Resolved",W5)))</xm:f>
            <xm:f>"Resolved"</xm:f>
            <x14:dxf>
              <font>
                <color rgb="FF006100"/>
              </font>
              <fill>
                <patternFill>
                  <bgColor rgb="FFC6EFCE"/>
                </patternFill>
              </fill>
            </x14:dxf>
          </x14:cfRule>
          <xm:sqref>W5 Y5</xm:sqref>
        </x14:conditionalFormatting>
        <x14:conditionalFormatting xmlns:xm="http://schemas.microsoft.com/office/excel/2006/main">
          <x14:cfRule type="containsText" priority="500" operator="containsText" id="{32205D48-EC7C-4E45-A417-7A37DAE4FEF6}">
            <xm:f>NOT(ISERROR(SEARCH("Resolved",U5)))</xm:f>
            <xm:f>"Resolved"</xm:f>
            <x14:dxf>
              <font>
                <color rgb="FF006100"/>
              </font>
              <fill>
                <patternFill>
                  <bgColor rgb="FFC6EFCE"/>
                </patternFill>
              </fill>
            </x14:dxf>
          </x14:cfRule>
          <xm:sqref>U5</xm:sqref>
        </x14:conditionalFormatting>
        <x14:conditionalFormatting xmlns:xm="http://schemas.microsoft.com/office/excel/2006/main">
          <x14:cfRule type="containsText" priority="509" operator="containsText" id="{B58283DC-58BE-4B82-A269-F72BED0EC593}">
            <xm:f>NOT(ISERROR(SEARCH("Resolved",U5)))</xm:f>
            <xm:f>"Resolved"</xm:f>
            <x14:dxf>
              <font>
                <color rgb="FF006100"/>
              </font>
              <fill>
                <patternFill>
                  <bgColor rgb="FFC6EFCE"/>
                </patternFill>
              </fill>
            </x14:dxf>
          </x14:cfRule>
          <xm:sqref>U5</xm:sqref>
        </x14:conditionalFormatting>
        <x14:conditionalFormatting xmlns:xm="http://schemas.microsoft.com/office/excel/2006/main">
          <x14:cfRule type="containsText" priority="506" operator="containsText" id="{3F54C413-08DB-472F-9372-14730F511C28}">
            <xm:f>NOT(ISERROR(SEARCH("Resolved",U5)))</xm:f>
            <xm:f>"Resolved"</xm:f>
            <x14:dxf>
              <font>
                <color rgb="FF006100"/>
              </font>
              <fill>
                <patternFill>
                  <bgColor rgb="FFC6EFCE"/>
                </patternFill>
              </fill>
            </x14:dxf>
          </x14:cfRule>
          <xm:sqref>U5</xm:sqref>
        </x14:conditionalFormatting>
        <x14:conditionalFormatting xmlns:xm="http://schemas.microsoft.com/office/excel/2006/main">
          <x14:cfRule type="containsText" priority="503" operator="containsText" id="{77C5F823-ABC6-4AFA-AFE5-CCD2E6DCBA32}">
            <xm:f>NOT(ISERROR(SEARCH("Resolved",U5)))</xm:f>
            <xm:f>"Resolved"</xm:f>
            <x14:dxf>
              <font>
                <color rgb="FF006100"/>
              </font>
              <fill>
                <patternFill>
                  <bgColor rgb="FFC6EFCE"/>
                </patternFill>
              </fill>
            </x14:dxf>
          </x14:cfRule>
          <xm:sqref>U5</xm:sqref>
        </x14:conditionalFormatting>
        <x14:conditionalFormatting xmlns:xm="http://schemas.microsoft.com/office/excel/2006/main">
          <x14:cfRule type="containsText" priority="492" operator="containsText" id="{0EDF0549-5ABE-4713-ADA8-7FFA41A6794F}">
            <xm:f>NOT(ISERROR(SEARCH("Resolved",U5)))</xm:f>
            <xm:f>"Resolved"</xm:f>
            <x14:dxf>
              <font>
                <color rgb="FF006100"/>
              </font>
              <fill>
                <patternFill>
                  <bgColor rgb="FFC6EFCE"/>
                </patternFill>
              </fill>
            </x14:dxf>
          </x14:cfRule>
          <xm:sqref>U5</xm:sqref>
        </x14:conditionalFormatting>
        <x14:conditionalFormatting xmlns:xm="http://schemas.microsoft.com/office/excel/2006/main">
          <x14:cfRule type="containsText" priority="475" operator="containsText" id="{9E2B96CD-A486-4B27-908C-964D4A6487A9}">
            <xm:f>NOT(ISERROR(SEARCH("Resolved",A3)))</xm:f>
            <xm:f>"Resolved"</xm:f>
            <x14:dxf>
              <font>
                <color rgb="FF006100"/>
              </font>
              <fill>
                <patternFill>
                  <bgColor rgb="FFC6EFCE"/>
                </patternFill>
              </fill>
            </x14:dxf>
          </x14:cfRule>
          <xm:sqref>A3 F3:H3 AD4:AG53 AJ3:AK3</xm:sqref>
        </x14:conditionalFormatting>
        <x14:conditionalFormatting xmlns:xm="http://schemas.microsoft.com/office/excel/2006/main">
          <x14:cfRule type="containsText" priority="466" operator="containsText" id="{9ED0C3D4-D35C-48F3-A09E-629081A263DB}">
            <xm:f>NOT(ISERROR(SEARCH("Resolved",N3)))</xm:f>
            <xm:f>"Resolved"</xm:f>
            <x14:dxf>
              <font>
                <color rgb="FF006100"/>
              </font>
              <fill>
                <patternFill>
                  <bgColor rgb="FFC6EFCE"/>
                </patternFill>
              </fill>
            </x14:dxf>
          </x14:cfRule>
          <xm:sqref>N3:Q3 U3:W3</xm:sqref>
        </x14:conditionalFormatting>
        <x14:conditionalFormatting xmlns:xm="http://schemas.microsoft.com/office/excel/2006/main">
          <x14:cfRule type="containsText" priority="447" operator="containsText" id="{28B32337-D82F-4AA5-B098-EDB3D378B567}">
            <xm:f>NOT(ISERROR(SEARCH("Resolved",V3)))</xm:f>
            <xm:f>"Resolved"</xm:f>
            <x14:dxf>
              <font>
                <color rgb="FF006100"/>
              </font>
              <fill>
                <patternFill>
                  <bgColor rgb="FFC6EFCE"/>
                </patternFill>
              </fill>
            </x14:dxf>
          </x14:cfRule>
          <xm:sqref>V3</xm:sqref>
        </x14:conditionalFormatting>
        <x14:conditionalFormatting xmlns:xm="http://schemas.microsoft.com/office/excel/2006/main">
          <x14:cfRule type="containsText" priority="455" operator="containsText" id="{6ACB6452-5E55-4FB8-A37E-85F08DD25A8C}">
            <xm:f>NOT(ISERROR(SEARCH("Resolved",K3)))</xm:f>
            <xm:f>"Resolved"</xm:f>
            <x14:dxf>
              <font>
                <color rgb="FF006100"/>
              </font>
              <fill>
                <patternFill>
                  <bgColor rgb="FFC6EFCE"/>
                </patternFill>
              </fill>
            </x14:dxf>
          </x14:cfRule>
          <xm:sqref>K3</xm:sqref>
        </x14:conditionalFormatting>
        <x14:conditionalFormatting xmlns:xm="http://schemas.microsoft.com/office/excel/2006/main">
          <x14:cfRule type="containsText" priority="436" operator="containsText" id="{AE63D99D-C5FA-45F9-97FB-23D4206D221C}">
            <xm:f>NOT(ISERROR(SEARCH("Resolved",W3)))</xm:f>
            <xm:f>"Resolved"</xm:f>
            <x14:dxf>
              <font>
                <color rgb="FF006100"/>
              </font>
              <fill>
                <patternFill>
                  <bgColor rgb="FFC6EFCE"/>
                </patternFill>
              </fill>
            </x14:dxf>
          </x14:cfRule>
          <xm:sqref>W3</xm:sqref>
        </x14:conditionalFormatting>
        <x14:conditionalFormatting xmlns:xm="http://schemas.microsoft.com/office/excel/2006/main">
          <x14:cfRule type="containsText" priority="420" operator="containsText" id="{45E6A474-6E01-4AC3-8977-E62E6E8189E3}">
            <xm:f>NOT(ISERROR(SEARCH("Resolved",AB3)))</xm:f>
            <xm:f>"Resolved"</xm:f>
            <x14:dxf>
              <font>
                <color rgb="FF006100"/>
              </font>
              <fill>
                <patternFill>
                  <bgColor rgb="FFC6EFCE"/>
                </patternFill>
              </fill>
            </x14:dxf>
          </x14:cfRule>
          <xm:sqref>AB3:AC3</xm:sqref>
        </x14:conditionalFormatting>
        <x14:conditionalFormatting xmlns:xm="http://schemas.microsoft.com/office/excel/2006/main">
          <x14:cfRule type="containsText" priority="417" operator="containsText" id="{982A7C3C-AB3E-4220-80EA-BFE98DDDB32C}">
            <xm:f>NOT(ISERROR(SEARCH("Resolved",U3)))</xm:f>
            <xm:f>"Resolved"</xm:f>
            <x14:dxf>
              <font>
                <color rgb="FF006100"/>
              </font>
              <fill>
                <patternFill>
                  <bgColor rgb="FFC6EFCE"/>
                </patternFill>
              </fill>
            </x14:dxf>
          </x14:cfRule>
          <xm:sqref>U3</xm:sqref>
        </x14:conditionalFormatting>
        <x14:conditionalFormatting xmlns:xm="http://schemas.microsoft.com/office/excel/2006/main">
          <x14:cfRule type="containsText" priority="411" operator="containsText" id="{1A2C8019-8638-43C9-BB95-0726944BE6B2}">
            <xm:f>NOT(ISERROR(SEARCH("Resolved",M3)))</xm:f>
            <xm:f>"Resolved"</xm:f>
            <x14:dxf>
              <font>
                <color rgb="FF006100"/>
              </font>
              <fill>
                <patternFill>
                  <bgColor rgb="FFC6EFCE"/>
                </patternFill>
              </fill>
            </x14:dxf>
          </x14:cfRule>
          <xm:sqref>M3</xm:sqref>
        </x14:conditionalFormatting>
        <x14:conditionalFormatting xmlns:xm="http://schemas.microsoft.com/office/excel/2006/main">
          <x14:cfRule type="containsText" priority="398" operator="containsText" id="{E8161F45-5992-4D07-8BAB-878B2D21B200}">
            <xm:f>NOT(ISERROR(SEARCH("Resolved",M3)))</xm:f>
            <xm:f>"Resolved"</xm:f>
            <x14:dxf>
              <font>
                <color rgb="FF006100"/>
              </font>
              <fill>
                <patternFill>
                  <bgColor rgb="FFC6EFCE"/>
                </patternFill>
              </fill>
            </x14:dxf>
          </x14:cfRule>
          <xm:sqref>M3</xm:sqref>
        </x14:conditionalFormatting>
        <x14:conditionalFormatting xmlns:xm="http://schemas.microsoft.com/office/excel/2006/main">
          <x14:cfRule type="containsText" priority="395" operator="containsText" id="{74CA3C2E-E142-48DD-9A28-92CFC01BF9BB}">
            <xm:f>NOT(ISERROR(SEARCH("Resolved",N3)))</xm:f>
            <xm:f>"Resolved"</xm:f>
            <x14:dxf>
              <font>
                <color rgb="FF006100"/>
              </font>
              <fill>
                <patternFill>
                  <bgColor rgb="FFC6EFCE"/>
                </patternFill>
              </fill>
            </x14:dxf>
          </x14:cfRule>
          <xm:sqref>N3</xm:sqref>
        </x14:conditionalFormatting>
        <x14:conditionalFormatting xmlns:xm="http://schemas.microsoft.com/office/excel/2006/main">
          <x14:cfRule type="containsText" priority="387" operator="containsText" id="{6CA35C38-42D3-47F2-AA09-18EF44430B34}">
            <xm:f>NOT(ISERROR(SEARCH("Resolved",N3)))</xm:f>
            <xm:f>"Resolved"</xm:f>
            <x14:dxf>
              <font>
                <color rgb="FF006100"/>
              </font>
              <fill>
                <patternFill>
                  <bgColor rgb="FFC6EFCE"/>
                </patternFill>
              </fill>
            </x14:dxf>
          </x14:cfRule>
          <xm:sqref>N3</xm:sqref>
        </x14:conditionalFormatting>
        <x14:conditionalFormatting xmlns:xm="http://schemas.microsoft.com/office/excel/2006/main">
          <x14:cfRule type="containsText" priority="384" operator="containsText" id="{612593B3-EABC-4CFA-95DB-F8D4579FC553}">
            <xm:f>NOT(ISERROR(SEARCH("Resolved",O3)))</xm:f>
            <xm:f>"Resolved"</xm:f>
            <x14:dxf>
              <font>
                <color rgb="FF006100"/>
              </font>
              <fill>
                <patternFill>
                  <bgColor rgb="FFC6EFCE"/>
                </patternFill>
              </fill>
            </x14:dxf>
          </x14:cfRule>
          <xm:sqref>O3</xm:sqref>
        </x14:conditionalFormatting>
        <x14:conditionalFormatting xmlns:xm="http://schemas.microsoft.com/office/excel/2006/main">
          <x14:cfRule type="containsText" priority="376" operator="containsText" id="{337E0500-D16F-4F58-A286-7A2B29076A7C}">
            <xm:f>NOT(ISERROR(SEARCH("Resolved",O3)))</xm:f>
            <xm:f>"Resolved"</xm:f>
            <x14:dxf>
              <font>
                <color rgb="FF006100"/>
              </font>
              <fill>
                <patternFill>
                  <bgColor rgb="FFC6EFCE"/>
                </patternFill>
              </fill>
            </x14:dxf>
          </x14:cfRule>
          <xm:sqref>O3</xm:sqref>
        </x14:conditionalFormatting>
        <x14:conditionalFormatting xmlns:xm="http://schemas.microsoft.com/office/excel/2006/main">
          <x14:cfRule type="containsText" priority="373" operator="containsText" id="{3CD7784E-A840-4528-9F20-C5530DB1A570}">
            <xm:f>NOT(ISERROR(SEARCH("Resolved",P3)))</xm:f>
            <xm:f>"Resolved"</xm:f>
            <x14:dxf>
              <font>
                <color rgb="FF006100"/>
              </font>
              <fill>
                <patternFill>
                  <bgColor rgb="FFC6EFCE"/>
                </patternFill>
              </fill>
            </x14:dxf>
          </x14:cfRule>
          <xm:sqref>P3</xm:sqref>
        </x14:conditionalFormatting>
        <x14:conditionalFormatting xmlns:xm="http://schemas.microsoft.com/office/excel/2006/main">
          <x14:cfRule type="containsText" priority="365" operator="containsText" id="{1043CDA4-A7EA-4776-B447-AC27E58607AB}">
            <xm:f>NOT(ISERROR(SEARCH("Resolved",P3)))</xm:f>
            <xm:f>"Resolved"</xm:f>
            <x14:dxf>
              <font>
                <color rgb="FF006100"/>
              </font>
              <fill>
                <patternFill>
                  <bgColor rgb="FFC6EFCE"/>
                </patternFill>
              </fill>
            </x14:dxf>
          </x14:cfRule>
          <xm:sqref>P3</xm:sqref>
        </x14:conditionalFormatting>
        <x14:conditionalFormatting xmlns:xm="http://schemas.microsoft.com/office/excel/2006/main">
          <x14:cfRule type="containsText" priority="362" operator="containsText" id="{B2645E0D-C2EB-43FC-94E9-372BFDAF2423}">
            <xm:f>NOT(ISERROR(SEARCH("Resolved",Q3)))</xm:f>
            <xm:f>"Resolved"</xm:f>
            <x14:dxf>
              <font>
                <color rgb="FF006100"/>
              </font>
              <fill>
                <patternFill>
                  <bgColor rgb="FFC6EFCE"/>
                </patternFill>
              </fill>
            </x14:dxf>
          </x14:cfRule>
          <xm:sqref>Q3</xm:sqref>
        </x14:conditionalFormatting>
        <x14:conditionalFormatting xmlns:xm="http://schemas.microsoft.com/office/excel/2006/main">
          <x14:cfRule type="containsText" priority="354" operator="containsText" id="{9450937C-7FAB-43C2-8C9A-DBF41558E1E5}">
            <xm:f>NOT(ISERROR(SEARCH("Resolved",Q3)))</xm:f>
            <xm:f>"Resolved"</xm:f>
            <x14:dxf>
              <font>
                <color rgb="FF006100"/>
              </font>
              <fill>
                <patternFill>
                  <bgColor rgb="FFC6EFCE"/>
                </patternFill>
              </fill>
            </x14:dxf>
          </x14:cfRule>
          <xm:sqref>Q3</xm:sqref>
        </x14:conditionalFormatting>
        <x14:conditionalFormatting xmlns:xm="http://schemas.microsoft.com/office/excel/2006/main">
          <x14:cfRule type="containsText" priority="318" operator="containsText" id="{5530A581-7DE3-49DA-9B39-16E2DE8825BB}">
            <xm:f>NOT(ISERROR(SEARCH("Resolved",V3)))</xm:f>
            <xm:f>"Resolved"</xm:f>
            <x14:dxf>
              <font>
                <color rgb="FF006100"/>
              </font>
              <fill>
                <patternFill>
                  <bgColor rgb="FFC6EFCE"/>
                </patternFill>
              </fill>
            </x14:dxf>
          </x14:cfRule>
          <xm:sqref>V3</xm:sqref>
        </x14:conditionalFormatting>
        <x14:conditionalFormatting xmlns:xm="http://schemas.microsoft.com/office/excel/2006/main">
          <x14:cfRule type="containsText" priority="296" operator="containsText" id="{043574CC-2B59-486C-A51B-F92E6D875CF4}">
            <xm:f>NOT(ISERROR(SEARCH("Resolved",AD3)))</xm:f>
            <xm:f>"Resolved"</xm:f>
            <x14:dxf>
              <font>
                <color rgb="FF006100"/>
              </font>
              <fill>
                <patternFill>
                  <bgColor rgb="FFC6EFCE"/>
                </patternFill>
              </fill>
            </x14:dxf>
          </x14:cfRule>
          <xm:sqref>AD3:AG3 AD4:AF53</xm:sqref>
        </x14:conditionalFormatting>
        <x14:conditionalFormatting xmlns:xm="http://schemas.microsoft.com/office/excel/2006/main">
          <x14:cfRule type="containsText" priority="293" operator="containsText" id="{2BA05F8C-F92F-4A74-B01A-90F7EC4335E9}">
            <xm:f>NOT(ISERROR(SEARCH("Resolved",AD3)))</xm:f>
            <xm:f>"Resolved"</xm:f>
            <x14:dxf>
              <font>
                <color rgb="FF006100"/>
              </font>
              <fill>
                <patternFill>
                  <bgColor rgb="FFC6EFCE"/>
                </patternFill>
              </fill>
            </x14:dxf>
          </x14:cfRule>
          <xm:sqref>AD3:AG3 AD4:AF53</xm:sqref>
        </x14:conditionalFormatting>
        <x14:conditionalFormatting xmlns:xm="http://schemas.microsoft.com/office/excel/2006/main">
          <x14:cfRule type="containsText" priority="285" operator="containsText" id="{ED9057EE-3031-4542-A075-5E192ADC825A}">
            <xm:f>NOT(ISERROR(SEARCH("Resolved",AD3)))</xm:f>
            <xm:f>"Resolved"</xm:f>
            <x14:dxf>
              <font>
                <color rgb="FF006100"/>
              </font>
              <fill>
                <patternFill>
                  <bgColor rgb="FFC6EFCE"/>
                </patternFill>
              </fill>
            </x14:dxf>
          </x14:cfRule>
          <xm:sqref>AD3:AG3 AD4:AF53</xm:sqref>
        </x14:conditionalFormatting>
        <x14:conditionalFormatting xmlns:xm="http://schemas.microsoft.com/office/excel/2006/main">
          <x14:cfRule type="containsText" priority="261" operator="containsText" id="{2D01017E-C2AE-43FC-B601-ED7BD7720E84}">
            <xm:f>NOT(ISERROR(SEARCH("Resolved",D4)))</xm:f>
            <xm:f>"Resolved"</xm:f>
            <x14:dxf>
              <font>
                <color rgb="FF006100"/>
              </font>
              <fill>
                <patternFill>
                  <bgColor rgb="FFC6EFCE"/>
                </patternFill>
              </fill>
            </x14:dxf>
          </x14:cfRule>
          <xm:sqref>D4:D53</xm:sqref>
        </x14:conditionalFormatting>
        <x14:conditionalFormatting xmlns:xm="http://schemas.microsoft.com/office/excel/2006/main">
          <x14:cfRule type="containsText" priority="250" operator="containsText" id="{1FDCFDBE-AF4D-4C2B-A3F9-C91AF1DD4976}">
            <xm:f>NOT(ISERROR(SEARCH("Resolved",D3)))</xm:f>
            <xm:f>"Resolved"</xm:f>
            <x14:dxf>
              <font>
                <color rgb="FF006100"/>
              </font>
              <fill>
                <patternFill>
                  <bgColor rgb="FFC6EFCE"/>
                </patternFill>
              </fill>
            </x14:dxf>
          </x14:cfRule>
          <xm:sqref>D3</xm:sqref>
        </x14:conditionalFormatting>
        <x14:conditionalFormatting xmlns:xm="http://schemas.microsoft.com/office/excel/2006/main">
          <x14:cfRule type="containsText" priority="237" operator="containsText" id="{41345708-D77F-4934-B36B-601E718CFD54}">
            <xm:f>NOT(ISERROR(SEARCH("Resolved",Y3)))</xm:f>
            <xm:f>"Resolved"</xm:f>
            <x14:dxf>
              <font>
                <color rgb="FF006100"/>
              </font>
              <fill>
                <patternFill>
                  <bgColor rgb="FFC6EFCE"/>
                </patternFill>
              </fill>
            </x14:dxf>
          </x14:cfRule>
          <xm:sqref>Y3</xm:sqref>
        </x14:conditionalFormatting>
        <x14:conditionalFormatting xmlns:xm="http://schemas.microsoft.com/office/excel/2006/main">
          <x14:cfRule type="containsText" priority="229" operator="containsText" id="{77E9301C-F123-4CB8-9D75-E4AF9F747CF6}">
            <xm:f>NOT(ISERROR(SEARCH("Resolved",X3)))</xm:f>
            <xm:f>"Resolved"</xm:f>
            <x14:dxf>
              <font>
                <color rgb="FF006100"/>
              </font>
              <fill>
                <patternFill>
                  <bgColor rgb="FFC6EFCE"/>
                </patternFill>
              </fill>
            </x14:dxf>
          </x14:cfRule>
          <xm:sqref>X3</xm:sqref>
        </x14:conditionalFormatting>
        <x14:conditionalFormatting xmlns:xm="http://schemas.microsoft.com/office/excel/2006/main">
          <x14:cfRule type="containsText" priority="221" operator="containsText" id="{DA74E22A-54FA-4A51-9117-CC459783A9E5}">
            <xm:f>NOT(ISERROR(SEARCH("Resolved",L3)))</xm:f>
            <xm:f>"Resolved"</xm:f>
            <x14:dxf>
              <font>
                <color rgb="FF006100"/>
              </font>
              <fill>
                <patternFill>
                  <bgColor rgb="FFC6EFCE"/>
                </patternFill>
              </fill>
            </x14:dxf>
          </x14:cfRule>
          <xm:sqref>L3</xm:sqref>
        </x14:conditionalFormatting>
        <x14:conditionalFormatting xmlns:xm="http://schemas.microsoft.com/office/excel/2006/main">
          <x14:cfRule type="containsText" priority="206" operator="containsText" id="{B3579234-0F78-4833-8D0F-D039FB3EA465}">
            <xm:f>NOT(ISERROR(SEARCH("Resolved",F5)))</xm:f>
            <xm:f>"Resolved"</xm:f>
            <x14:dxf>
              <font>
                <color rgb="FF006100"/>
              </font>
              <fill>
                <patternFill>
                  <bgColor rgb="FFC6EFCE"/>
                </patternFill>
              </fill>
            </x14:dxf>
          </x14:cfRule>
          <xm:sqref>F5:G5 J5:K5</xm:sqref>
        </x14:conditionalFormatting>
        <x14:conditionalFormatting xmlns:xm="http://schemas.microsoft.com/office/excel/2006/main">
          <x14:cfRule type="containsText" priority="193" operator="containsText" id="{68DEFBF9-83B2-4785-8D0F-A4BC46DE4588}">
            <xm:f>NOT(ISERROR(SEARCH("Resolved",K5)))</xm:f>
            <xm:f>"Resolved"</xm:f>
            <x14:dxf>
              <font>
                <color rgb="FF006100"/>
              </font>
              <fill>
                <patternFill>
                  <bgColor rgb="FFC6EFCE"/>
                </patternFill>
              </fill>
            </x14:dxf>
          </x14:cfRule>
          <xm:sqref>K5</xm:sqref>
        </x14:conditionalFormatting>
        <x14:conditionalFormatting xmlns:xm="http://schemas.microsoft.com/office/excel/2006/main">
          <x14:cfRule type="containsText" priority="185" operator="containsText" id="{2E160F27-361B-49E1-B95E-9539E94536CB}">
            <xm:f>NOT(ISERROR(SEARCH("Resolved",K5)))</xm:f>
            <xm:f>"Resolved"</xm:f>
            <x14:dxf>
              <font>
                <color rgb="FF006100"/>
              </font>
              <fill>
                <patternFill>
                  <bgColor rgb="FFC6EFCE"/>
                </patternFill>
              </fill>
            </x14:dxf>
          </x14:cfRule>
          <xm:sqref>K5</xm:sqref>
        </x14:conditionalFormatting>
        <x14:conditionalFormatting xmlns:xm="http://schemas.microsoft.com/office/excel/2006/main">
          <x14:cfRule type="containsText" priority="126" operator="containsText" id="{D3C30E52-B7E6-4FB7-BA1D-2BE5791FE6A8}">
            <xm:f>NOT(ISERROR(SEARCH("Resolved",X4)))</xm:f>
            <xm:f>"Resolved"</xm:f>
            <x14:dxf>
              <font>
                <color rgb="FF006100"/>
              </font>
              <fill>
                <patternFill>
                  <bgColor rgb="FFC6EFCE"/>
                </patternFill>
              </fill>
            </x14:dxf>
          </x14:cfRule>
          <xm:sqref>X4</xm:sqref>
        </x14:conditionalFormatting>
        <x14:conditionalFormatting xmlns:xm="http://schemas.microsoft.com/office/excel/2006/main">
          <x14:cfRule type="containsText" priority="118" operator="containsText" id="{F7C670F1-D65F-4B20-85B6-F89B0E9C6477}">
            <xm:f>NOT(ISERROR(SEARCH("Resolved",X5)))</xm:f>
            <xm:f>"Resolved"</xm:f>
            <x14:dxf>
              <font>
                <color rgb="FF006100"/>
              </font>
              <fill>
                <patternFill>
                  <bgColor rgb="FFC6EFCE"/>
                </patternFill>
              </fill>
            </x14:dxf>
          </x14:cfRule>
          <xm:sqref>X5:X53</xm:sqref>
        </x14:conditionalFormatting>
        <x14:conditionalFormatting xmlns:xm="http://schemas.microsoft.com/office/excel/2006/main">
          <x14:cfRule type="containsText" priority="115" operator="containsText" id="{5DB5D5EA-2A0A-4424-9D7C-D0CB27ECF3F6}">
            <xm:f>NOT(ISERROR(SEARCH("Resolved",L4)))</xm:f>
            <xm:f>"Resolved"</xm:f>
            <x14:dxf>
              <font>
                <color rgb="FF006100"/>
              </font>
              <fill>
                <patternFill>
                  <bgColor rgb="FFC6EFCE"/>
                </patternFill>
              </fill>
            </x14:dxf>
          </x14:cfRule>
          <xm:sqref>L5:T53 L4:Q4</xm:sqref>
        </x14:conditionalFormatting>
        <x14:conditionalFormatting xmlns:xm="http://schemas.microsoft.com/office/excel/2006/main">
          <x14:cfRule type="containsText" priority="102" operator="containsText" id="{D85993D5-1A31-4633-A1D7-63CCD11C87A2}">
            <xm:f>NOT(ISERROR(SEARCH("Resolved",R3)))</xm:f>
            <xm:f>"Resolved"</xm:f>
            <x14:dxf>
              <font>
                <color rgb="FF006100"/>
              </font>
              <fill>
                <patternFill>
                  <bgColor rgb="FFC6EFCE"/>
                </patternFill>
              </fill>
            </x14:dxf>
          </x14:cfRule>
          <xm:sqref>R3:T3</xm:sqref>
        </x14:conditionalFormatting>
        <x14:conditionalFormatting xmlns:xm="http://schemas.microsoft.com/office/excel/2006/main">
          <x14:cfRule type="containsText" priority="99" operator="containsText" id="{1A3944F9-60F5-4306-91FA-B49AB1D19566}">
            <xm:f>NOT(ISERROR(SEARCH("Resolved",R3)))</xm:f>
            <xm:f>"Resolved"</xm:f>
            <x14:dxf>
              <font>
                <color rgb="FF006100"/>
              </font>
              <fill>
                <patternFill>
                  <bgColor rgb="FFC6EFCE"/>
                </patternFill>
              </fill>
            </x14:dxf>
          </x14:cfRule>
          <xm:sqref>R3:T3</xm:sqref>
        </x14:conditionalFormatting>
        <x14:conditionalFormatting xmlns:xm="http://schemas.microsoft.com/office/excel/2006/main">
          <x14:cfRule type="containsText" priority="91" operator="containsText" id="{0D03C91F-BB60-4CAF-9BB4-7171888D1798}">
            <xm:f>NOT(ISERROR(SEARCH("Resolved",R3)))</xm:f>
            <xm:f>"Resolved"</xm:f>
            <x14:dxf>
              <font>
                <color rgb="FF006100"/>
              </font>
              <fill>
                <patternFill>
                  <bgColor rgb="FFC6EFCE"/>
                </patternFill>
              </fill>
            </x14:dxf>
          </x14:cfRule>
          <xm:sqref>R3:T3</xm:sqref>
        </x14:conditionalFormatting>
        <x14:conditionalFormatting xmlns:xm="http://schemas.microsoft.com/office/excel/2006/main">
          <x14:cfRule type="containsText" priority="88" operator="containsText" id="{BC889B58-A88A-4418-B28C-82F791FD0E54}">
            <xm:f>NOT(ISERROR(SEARCH("Resolved",R4)))</xm:f>
            <xm:f>"Resolved"</xm:f>
            <x14:dxf>
              <font>
                <color rgb="FF006100"/>
              </font>
              <fill>
                <patternFill>
                  <bgColor rgb="FFC6EFCE"/>
                </patternFill>
              </fill>
            </x14:dxf>
          </x14:cfRule>
          <xm:sqref>R4:T4</xm:sqref>
        </x14:conditionalFormatting>
        <x14:conditionalFormatting xmlns:xm="http://schemas.microsoft.com/office/excel/2006/main">
          <x14:cfRule type="containsText" priority="80" operator="containsText" id="{D2791C7C-8663-48A7-A6E2-75C8D03ED2C1}">
            <xm:f>NOT(ISERROR(SEARCH("Resolved",E4)))</xm:f>
            <xm:f>"Resolved"</xm:f>
            <x14:dxf>
              <font>
                <color rgb="FF006100"/>
              </font>
              <fill>
                <patternFill>
                  <bgColor rgb="FFC6EFCE"/>
                </patternFill>
              </fill>
            </x14:dxf>
          </x14:cfRule>
          <xm:sqref>E4 E6:E53</xm:sqref>
        </x14:conditionalFormatting>
        <x14:conditionalFormatting xmlns:xm="http://schemas.microsoft.com/office/excel/2006/main">
          <x14:cfRule type="containsText" priority="64" operator="containsText" id="{22903445-73D7-4934-8673-DF29274E5EC4}">
            <xm:f>NOT(ISERROR(SEARCH("Resolved",E11)))</xm:f>
            <xm:f>"Resolved"</xm:f>
            <x14:dxf>
              <font>
                <color rgb="FF006100"/>
              </font>
              <fill>
                <patternFill>
                  <bgColor rgb="FFC6EFCE"/>
                </patternFill>
              </fill>
            </x14:dxf>
          </x14:cfRule>
          <xm:sqref>E11</xm:sqref>
        </x14:conditionalFormatting>
        <x14:conditionalFormatting xmlns:xm="http://schemas.microsoft.com/office/excel/2006/main">
          <x14:cfRule type="containsText" priority="61" operator="containsText" id="{9084A46B-F881-4BA6-B8DD-E61A1A93B0E6}">
            <xm:f>NOT(ISERROR(SEARCH("Resolved",E3)))</xm:f>
            <xm:f>"Resolved"</xm:f>
            <x14:dxf>
              <font>
                <color rgb="FF006100"/>
              </font>
              <fill>
                <patternFill>
                  <bgColor rgb="FFC6EFCE"/>
                </patternFill>
              </fill>
            </x14:dxf>
          </x14:cfRule>
          <xm:sqref>E3</xm:sqref>
        </x14:conditionalFormatting>
        <x14:conditionalFormatting xmlns:xm="http://schemas.microsoft.com/office/excel/2006/main">
          <x14:cfRule type="containsText" priority="53" operator="containsText" id="{B80D319E-F3E6-4288-ACFC-9D344FB40638}">
            <xm:f>NOT(ISERROR(SEARCH("Resolved",E5)))</xm:f>
            <xm:f>"Resolved"</xm:f>
            <x14:dxf>
              <font>
                <color rgb="FF006100"/>
              </font>
              <fill>
                <patternFill>
                  <bgColor rgb="FFC6EFCE"/>
                </patternFill>
              </fill>
            </x14:dxf>
          </x14:cfRule>
          <xm:sqref>E5</xm:sqref>
        </x14:conditionalFormatting>
        <x14:conditionalFormatting xmlns:xm="http://schemas.microsoft.com/office/excel/2006/main">
          <x14:cfRule type="containsText" priority="24" operator="containsText" id="{CF1732F6-E287-46BE-8327-C856EA3AA27C}">
            <xm:f>NOT(ISERROR(SEARCH("Resolved",AI3)))</xm:f>
            <xm:f>"Resolved"</xm:f>
            <x14:dxf>
              <font>
                <color rgb="FF006100"/>
              </font>
              <fill>
                <patternFill>
                  <bgColor rgb="FFC6EFCE"/>
                </patternFill>
              </fill>
            </x14:dxf>
          </x14:cfRule>
          <xm:sqref>AI3</xm:sqref>
        </x14:conditionalFormatting>
        <x14:conditionalFormatting xmlns:xm="http://schemas.microsoft.com/office/excel/2006/main">
          <x14:cfRule type="containsText" priority="10" operator="containsText" id="{3DDD244D-4E65-4208-B68E-02031EA25DF1}">
            <xm:f>NOT(ISERROR(SEARCH("Resolved",AI4)))</xm:f>
            <xm:f>"Resolved"</xm:f>
            <x14:dxf>
              <font>
                <color rgb="FF006100"/>
              </font>
              <fill>
                <patternFill>
                  <bgColor rgb="FFC6EFCE"/>
                </patternFill>
              </fill>
            </x14:dxf>
          </x14:cfRule>
          <xm:sqref>AI4:AI53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87E091C5-1378-4C89-93BA-E6E029E16F0D}">
          <x14:formula1>
            <xm:f>'DEV Chart'!$B$110:$B$128</xm:f>
          </x14:formula1>
          <xm:sqref>H4:H53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54F26-6BF2-451D-9BE5-27CF373E5DA7}">
  <sheetPr codeName="Sheet16">
    <tabColor theme="9" tint="0.39997558519241921"/>
  </sheetPr>
  <dimension ref="A1:AT308"/>
  <sheetViews>
    <sheetView zoomScaleNormal="100" workbookViewId="0">
      <selection sqref="A1:I1"/>
    </sheetView>
  </sheetViews>
  <sheetFormatPr defaultRowHeight="15" x14ac:dyDescent="0.25"/>
  <sheetData>
    <row r="1" spans="1:46" ht="153.75" customHeight="1" thickBot="1" x14ac:dyDescent="0.3">
      <c r="A1" s="621" t="s">
        <v>667</v>
      </c>
      <c r="B1" s="621"/>
      <c r="C1" s="621"/>
      <c r="D1" s="621"/>
      <c r="E1" s="621"/>
      <c r="F1" s="621"/>
      <c r="G1" s="621"/>
      <c r="H1" s="621"/>
      <c r="I1" s="621"/>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row>
    <row r="2" spans="1:46" ht="15.75" thickBot="1" x14ac:dyDescent="0.3">
      <c r="A2" s="622" t="s">
        <v>112</v>
      </c>
      <c r="B2" s="623"/>
      <c r="C2" s="623"/>
      <c r="D2" s="623"/>
      <c r="E2" s="623"/>
      <c r="F2" s="623"/>
      <c r="G2" s="623"/>
      <c r="H2" s="623"/>
      <c r="I2" s="624"/>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row>
    <row r="3" spans="1:46" x14ac:dyDescent="0.25">
      <c r="A3" s="270">
        <v>1</v>
      </c>
      <c r="B3" s="625" t="s">
        <v>612</v>
      </c>
      <c r="C3" s="625"/>
      <c r="D3" s="625"/>
      <c r="E3" s="625"/>
      <c r="F3" s="625"/>
      <c r="G3" s="625"/>
      <c r="H3" s="625"/>
      <c r="I3" s="625"/>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row>
    <row r="4" spans="1:46" x14ac:dyDescent="0.25">
      <c r="A4" s="270">
        <v>2</v>
      </c>
      <c r="B4" s="625" t="s">
        <v>668</v>
      </c>
      <c r="C4" s="625"/>
      <c r="D4" s="625"/>
      <c r="E4" s="625"/>
      <c r="F4" s="625"/>
      <c r="G4" s="625"/>
      <c r="H4" s="625"/>
      <c r="I4" s="625"/>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row>
    <row r="5" spans="1:46" x14ac:dyDescent="0.25">
      <c r="A5" s="270">
        <v>3</v>
      </c>
      <c r="B5" s="625" t="s">
        <v>669</v>
      </c>
      <c r="C5" s="625"/>
      <c r="D5" s="625"/>
      <c r="E5" s="625"/>
      <c r="F5" s="625"/>
      <c r="G5" s="625"/>
      <c r="H5" s="625"/>
      <c r="I5" s="625"/>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row>
    <row r="6" spans="1:46" x14ac:dyDescent="0.25">
      <c r="A6" s="270">
        <v>4</v>
      </c>
      <c r="B6" s="621" t="s">
        <v>670</v>
      </c>
      <c r="C6" s="621"/>
      <c r="D6" s="621"/>
      <c r="E6" s="621"/>
      <c r="F6" s="621"/>
      <c r="G6" s="621"/>
      <c r="H6" s="621"/>
      <c r="I6" s="621"/>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6" ht="30" customHeight="1" x14ac:dyDescent="0.25">
      <c r="A7" s="270">
        <v>5</v>
      </c>
      <c r="B7" s="621" t="s">
        <v>671</v>
      </c>
      <c r="C7" s="621"/>
      <c r="D7" s="621"/>
      <c r="E7" s="621"/>
      <c r="F7" s="621"/>
      <c r="G7" s="621"/>
      <c r="H7" s="621"/>
      <c r="I7" s="621"/>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6" ht="30.6" customHeight="1" x14ac:dyDescent="0.25">
      <c r="A8" s="265"/>
      <c r="B8" s="629" t="s">
        <v>672</v>
      </c>
      <c r="C8" s="629"/>
      <c r="D8" s="629"/>
      <c r="E8" s="629"/>
      <c r="F8" s="629"/>
      <c r="G8" s="629"/>
      <c r="H8" s="629"/>
      <c r="I8" s="629"/>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row>
    <row r="9" spans="1:46" ht="32.1" customHeight="1" x14ac:dyDescent="0.25">
      <c r="A9" s="265">
        <v>6</v>
      </c>
      <c r="B9" s="628" t="s">
        <v>673</v>
      </c>
      <c r="C9" s="628"/>
      <c r="D9" s="628"/>
      <c r="E9" s="628"/>
      <c r="F9" s="628"/>
      <c r="G9" s="628"/>
      <c r="H9" s="628"/>
      <c r="I9" s="628"/>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row>
    <row r="10" spans="1:46" ht="31.35" customHeight="1" thickBot="1" x14ac:dyDescent="0.3">
      <c r="A10" s="265">
        <v>7</v>
      </c>
      <c r="B10" s="628" t="s">
        <v>674</v>
      </c>
      <c r="C10" s="628"/>
      <c r="D10" s="628"/>
      <c r="E10" s="628"/>
      <c r="F10" s="628"/>
      <c r="G10" s="628"/>
      <c r="H10" s="628"/>
      <c r="I10" s="628"/>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row>
    <row r="11" spans="1:46" ht="15.75" thickBot="1" x14ac:dyDescent="0.3">
      <c r="A11" s="631" t="s">
        <v>115</v>
      </c>
      <c r="B11" s="632"/>
      <c r="C11" s="632"/>
      <c r="D11" s="632"/>
      <c r="E11" s="632"/>
      <c r="F11" s="632"/>
      <c r="G11" s="632"/>
      <c r="H11" s="632"/>
      <c r="I11" s="63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row>
    <row r="12" spans="1:46" ht="47.85" customHeight="1" x14ac:dyDescent="0.25">
      <c r="A12" s="265"/>
      <c r="B12" s="630" t="s">
        <v>675</v>
      </c>
      <c r="C12" s="630"/>
      <c r="D12" s="630"/>
      <c r="E12" s="630"/>
      <c r="F12" s="630"/>
      <c r="G12" s="630"/>
      <c r="H12" s="630"/>
      <c r="I12" s="630"/>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row>
    <row r="13" spans="1:46" ht="32.1" customHeight="1" x14ac:dyDescent="0.25">
      <c r="A13" s="265"/>
      <c r="B13" s="628" t="s">
        <v>676</v>
      </c>
      <c r="C13" s="628"/>
      <c r="D13" s="628"/>
      <c r="E13" s="628"/>
      <c r="F13" s="628"/>
      <c r="G13" s="628"/>
      <c r="H13" s="628"/>
      <c r="I13" s="628"/>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row>
    <row r="14" spans="1:46" ht="63" customHeight="1" thickBot="1" x14ac:dyDescent="0.3">
      <c r="A14" s="265"/>
      <c r="B14" s="628" t="s">
        <v>677</v>
      </c>
      <c r="C14" s="628"/>
      <c r="D14" s="628"/>
      <c r="E14" s="628"/>
      <c r="F14" s="628"/>
      <c r="G14" s="628"/>
      <c r="H14" s="628"/>
      <c r="I14" s="628"/>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row>
    <row r="15" spans="1:46" ht="15.75" thickBot="1" x14ac:dyDescent="0.3">
      <c r="A15" s="622" t="s">
        <v>627</v>
      </c>
      <c r="B15" s="623"/>
      <c r="C15" s="623"/>
      <c r="D15" s="623"/>
      <c r="E15" s="623"/>
      <c r="F15" s="623"/>
      <c r="G15" s="623"/>
      <c r="H15" s="623"/>
      <c r="I15" s="624"/>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row>
    <row r="16" spans="1:46" ht="64.5" customHeight="1" x14ac:dyDescent="0.25">
      <c r="A16" s="627"/>
      <c r="B16" s="627"/>
      <c r="C16" s="627"/>
      <c r="D16" s="627"/>
      <c r="E16" s="627"/>
      <c r="F16" s="627"/>
      <c r="G16" s="627"/>
      <c r="H16" s="627"/>
      <c r="I16" s="627"/>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46" x14ac:dyDescent="0.2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46" x14ac:dyDescent="0.2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row>
    <row r="19" spans="1:46"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6"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6"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row>
    <row r="22" spans="1:46"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46"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46"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row>
    <row r="25" spans="1:46"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row>
    <row r="26" spans="1:46"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row>
    <row r="27" spans="1:46"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row>
    <row r="28" spans="1:46"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row>
    <row r="29" spans="1:46"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row>
    <row r="30" spans="1:46"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row>
    <row r="31" spans="1:4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row>
    <row r="32" spans="1:46"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row>
    <row r="33" spans="1:46"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row>
    <row r="34" spans="1:46"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row>
    <row r="35" spans="1:46"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row>
    <row r="36" spans="1:46"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row>
    <row r="37" spans="1:46"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row>
    <row r="38" spans="1:46"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row>
    <row r="39" spans="1:4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row>
    <row r="40" spans="1:46"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6"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6"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row>
    <row r="43" spans="1:46"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row>
    <row r="44" spans="1:46"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row>
    <row r="45" spans="1:46"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6"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6"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row>
    <row r="48" spans="1:46"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row>
    <row r="49" spans="1:4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row>
    <row r="50" spans="1:46"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row>
    <row r="51" spans="1:46"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row>
    <row r="52" spans="1:46"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row>
    <row r="53" spans="1:46"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row>
    <row r="54" spans="1:4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row>
    <row r="56" spans="1:4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row>
    <row r="57" spans="1:4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row>
    <row r="58" spans="1:4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row>
    <row r="59" spans="1:4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row>
    <row r="62" spans="1:4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row>
    <row r="63" spans="1:4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row>
    <row r="64" spans="1:4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row>
    <row r="65" spans="1:4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row>
    <row r="66" spans="1:4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row>
    <row r="67" spans="1:4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row>
    <row r="68" spans="1:4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row>
    <row r="69" spans="1:4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4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4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4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4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4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row>
    <row r="86" spans="1:4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row>
    <row r="87" spans="1:4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row>
    <row r="88" spans="1:4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row>
    <row r="89" spans="1:4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row>
    <row r="90" spans="1:4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row>
    <row r="91" spans="1:4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row>
    <row r="92" spans="1:4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row>
    <row r="93" spans="1:4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row>
    <row r="94" spans="1:4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row>
    <row r="95" spans="1:4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row>
    <row r="96" spans="1:4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row>
    <row r="97" spans="1:4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row>
    <row r="98" spans="1:4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row>
    <row r="99" spans="1:4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row>
    <row r="100" spans="1:4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row>
    <row r="101" spans="1:4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row>
    <row r="102" spans="1:4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row>
    <row r="103" spans="1:4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row>
    <row r="104" spans="1:4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row>
    <row r="105" spans="1:4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row>
    <row r="106" spans="1:4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row>
    <row r="107" spans="1:4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row>
    <row r="108" spans="1:4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row>
    <row r="109" spans="1:4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row>
    <row r="110" spans="1:4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row>
    <row r="111" spans="1:4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row>
    <row r="112" spans="1:4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row>
    <row r="113" spans="1:4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row>
    <row r="114" spans="1:4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row>
    <row r="115" spans="1:4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row>
    <row r="116" spans="1:4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row>
    <row r="117" spans="1:4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row>
    <row r="118" spans="1:4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row>
    <row r="119" spans="1:4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row>
    <row r="120" spans="1:4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row>
    <row r="121" spans="1:4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row>
    <row r="122" spans="1:4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row>
    <row r="123" spans="1:4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row>
    <row r="124" spans="1:4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row>
    <row r="125" spans="1:4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row>
    <row r="126" spans="1:4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row>
    <row r="127" spans="1:4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row>
    <row r="128" spans="1:4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row>
    <row r="129" spans="1:4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row>
    <row r="130" spans="1:4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row>
    <row r="131" spans="1:4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row>
    <row r="132" spans="1:4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row>
    <row r="133" spans="1:4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row>
    <row r="134" spans="1:4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row>
    <row r="135" spans="1:4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row>
    <row r="136" spans="1:4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row>
    <row r="137" spans="1:4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row>
    <row r="138" spans="1:4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row>
    <row r="139" spans="1:4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row>
    <row r="140" spans="1:4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row>
    <row r="141" spans="1:4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row>
    <row r="142" spans="1:4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row>
    <row r="143" spans="1:4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row>
    <row r="144" spans="1:4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row>
    <row r="145" spans="1:4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row>
    <row r="146" spans="1:4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row>
    <row r="147" spans="1:4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row>
    <row r="148" spans="1:4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row>
    <row r="149" spans="1:4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row>
    <row r="150" spans="1:4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row>
    <row r="151" spans="1:46"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row>
    <row r="152" spans="1:46"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row>
    <row r="153" spans="1:46"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row>
    <row r="154" spans="1:46"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row>
    <row r="155" spans="1:46"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row>
    <row r="156" spans="1:46"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row>
    <row r="157" spans="1:46"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row>
    <row r="158" spans="1:46"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row>
    <row r="159" spans="1:46"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row>
    <row r="160" spans="1:46"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row>
    <row r="161" spans="1:46"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row>
    <row r="162" spans="1:46"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row>
    <row r="163" spans="1:46"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row>
    <row r="164" spans="1:46"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row>
    <row r="165" spans="1:46"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row>
    <row r="166" spans="1:46"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row>
    <row r="167" spans="1:46"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row>
    <row r="168" spans="1:46"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row>
    <row r="169" spans="1:46"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row>
    <row r="170" spans="1:46"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row>
    <row r="171" spans="1:46"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row>
    <row r="172" spans="1:46"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row>
    <row r="173" spans="1:46"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row>
    <row r="174" spans="1:46"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row>
    <row r="175" spans="1:46"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row>
    <row r="176" spans="1:46"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row>
    <row r="177" spans="1:46"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row>
    <row r="178" spans="1:46"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row>
    <row r="179" spans="1:46"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row>
    <row r="180" spans="1:46"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row>
    <row r="181" spans="1:46"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row>
    <row r="182" spans="1:46"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row>
    <row r="183" spans="1:46"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row>
    <row r="184" spans="1:46"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row>
    <row r="185" spans="1:46"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row>
    <row r="186" spans="1:46"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row>
    <row r="187" spans="1:46"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row>
    <row r="188" spans="1:46"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row>
    <row r="189" spans="1:46"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row>
    <row r="190" spans="1:46"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row>
    <row r="191" spans="1:46"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row>
    <row r="192" spans="1:46"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row>
    <row r="193" spans="1:46"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row>
    <row r="194" spans="1:46"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row>
    <row r="195" spans="1:46"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row>
    <row r="196" spans="1:46"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row>
    <row r="197" spans="1:46"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row>
    <row r="198" spans="1:46"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row>
    <row r="199" spans="1:46"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row>
    <row r="200" spans="1:46"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row>
    <row r="201" spans="1:46"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row>
    <row r="202" spans="1:46"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row>
    <row r="203" spans="1:46"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row>
    <row r="204" spans="1:46"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row>
    <row r="205" spans="1:46"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row>
    <row r="206" spans="1:46"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row>
    <row r="207" spans="1:46"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row>
    <row r="208" spans="1:46"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row>
    <row r="209" spans="1:46"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row>
    <row r="210" spans="1:46"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row>
    <row r="211" spans="1:46"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row>
    <row r="212" spans="1:46"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row>
    <row r="213" spans="1:46"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row>
    <row r="214" spans="1:46"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row>
    <row r="215" spans="1:46"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row>
    <row r="216" spans="1:46"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row>
    <row r="217" spans="1:46"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row>
    <row r="218" spans="1:46"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row>
    <row r="219" spans="1:46"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row>
    <row r="220" spans="1:46"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row>
    <row r="221" spans="1:46"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row>
    <row r="222" spans="1:46"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row>
    <row r="223" spans="1:46"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row>
    <row r="224" spans="1:46"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row>
    <row r="225" spans="1:46"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row>
    <row r="226" spans="1:46"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row>
    <row r="227" spans="1:46"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row>
    <row r="228" spans="1:46"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row>
    <row r="229" spans="1:46"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row>
    <row r="230" spans="1:46"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row>
    <row r="231" spans="1:46"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row>
    <row r="232" spans="1:46"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row>
    <row r="233" spans="1:46"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row>
    <row r="234" spans="1:46"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row>
    <row r="235" spans="1:46"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row>
    <row r="236" spans="1:46"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row>
    <row r="237" spans="1:46"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row>
    <row r="238" spans="1:46"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row>
    <row r="239" spans="1:46"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row>
    <row r="240" spans="1:46"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row>
    <row r="241" spans="1:46"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row>
    <row r="242" spans="1:46"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row>
    <row r="243" spans="1:46"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row>
    <row r="244" spans="1:46"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row>
    <row r="245" spans="1:46"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row>
    <row r="246" spans="1:46"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row>
    <row r="247" spans="1:46"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row>
    <row r="248" spans="1:46"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row>
    <row r="249" spans="1:46"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row>
    <row r="250" spans="1:46"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row>
    <row r="251" spans="1:46"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row>
    <row r="252" spans="1:46"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row>
    <row r="253" spans="1:46"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row>
    <row r="254" spans="1:46"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row>
    <row r="255" spans="1:46"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row>
    <row r="256" spans="1:46"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row>
    <row r="257" spans="1:46"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row>
    <row r="258" spans="1:46"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row>
    <row r="259" spans="1:46"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row>
    <row r="260" spans="1:46"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row>
    <row r="261" spans="1:46"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row>
    <row r="262" spans="1:46"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row>
    <row r="263" spans="1:46"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row>
    <row r="264" spans="1:46"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row>
    <row r="265" spans="1:46"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row>
    <row r="266" spans="1:46"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row>
    <row r="267" spans="1:46"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row>
    <row r="268" spans="1:46"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row>
    <row r="269" spans="1:46"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row>
    <row r="270" spans="1:46"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row>
    <row r="271" spans="1:46"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row>
    <row r="272" spans="1:46"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row>
    <row r="273" spans="1:46"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row>
    <row r="274" spans="1:46"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row>
    <row r="275" spans="1:46"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row>
    <row r="276" spans="1:46"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row>
    <row r="277" spans="1:46"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row>
    <row r="278" spans="1:46"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row>
    <row r="279" spans="1:46"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row>
    <row r="280" spans="1:46"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row>
    <row r="281" spans="1:46"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row>
    <row r="282" spans="1:46"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row>
    <row r="283" spans="1:46"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row>
    <row r="284" spans="1:46"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row>
    <row r="285" spans="1:46"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row>
    <row r="286" spans="1:46"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row>
    <row r="287" spans="1:46"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row>
    <row r="288" spans="1:46"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row>
    <row r="289" spans="1:46"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row>
    <row r="290" spans="1:46"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row>
    <row r="291" spans="1:46"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row>
    <row r="292" spans="1:46"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row>
    <row r="293" spans="1:46"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row>
    <row r="294" spans="1:46"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row>
    <row r="295" spans="1:46"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row>
    <row r="296" spans="1:46"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row>
    <row r="297" spans="1:46"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row>
    <row r="298" spans="1:46"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row>
    <row r="299" spans="1:46"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row>
    <row r="300" spans="1:46"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row>
    <row r="301" spans="1:46"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row>
    <row r="302" spans="1:46"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row>
    <row r="303" spans="1:46"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row>
    <row r="304" spans="1:46"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row>
    <row r="305" spans="1:46"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row>
    <row r="306" spans="1:46"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row>
    <row r="307" spans="1:46"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row>
    <row r="308" spans="1:46"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row>
  </sheetData>
  <mergeCells count="16">
    <mergeCell ref="A16:I16"/>
    <mergeCell ref="B14:I14"/>
    <mergeCell ref="B7:I7"/>
    <mergeCell ref="B8:I8"/>
    <mergeCell ref="B9:I9"/>
    <mergeCell ref="B10:I10"/>
    <mergeCell ref="B12:I12"/>
    <mergeCell ref="B13:I13"/>
    <mergeCell ref="A15:I15"/>
    <mergeCell ref="A11:I11"/>
    <mergeCell ref="B6:I6"/>
    <mergeCell ref="A1:I1"/>
    <mergeCell ref="A2:I2"/>
    <mergeCell ref="B3:I3"/>
    <mergeCell ref="B4:I4"/>
    <mergeCell ref="B5:I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A21B3-94D2-43AF-A4DC-447CD9743CA8}">
  <sheetPr codeName="Sheet17">
    <tabColor theme="9" tint="0.39997558519241921"/>
  </sheetPr>
  <dimension ref="A1:H9"/>
  <sheetViews>
    <sheetView workbookViewId="0"/>
  </sheetViews>
  <sheetFormatPr defaultRowHeight="15" x14ac:dyDescent="0.25"/>
  <cols>
    <col min="1" max="1" width="11.85546875" customWidth="1"/>
    <col min="2" max="2" width="12.85546875" customWidth="1"/>
    <col min="3" max="3" width="14.140625" customWidth="1"/>
    <col min="4" max="4" width="16.85546875" customWidth="1"/>
    <col min="5" max="6" width="9.85546875" customWidth="1"/>
    <col min="7" max="7" width="10.140625" customWidth="1"/>
  </cols>
  <sheetData>
    <row r="1" spans="1:8" ht="18.75" x14ac:dyDescent="0.3">
      <c r="A1" s="20" t="s">
        <v>80</v>
      </c>
      <c r="B1" s="270"/>
      <c r="C1" s="270"/>
      <c r="D1" s="270"/>
      <c r="E1" s="270"/>
      <c r="F1" s="270"/>
      <c r="G1" s="270"/>
      <c r="H1" s="270"/>
    </row>
    <row r="2" spans="1:8" ht="45" x14ac:dyDescent="0.25">
      <c r="A2" s="13" t="s">
        <v>629</v>
      </c>
      <c r="B2" s="13" t="s">
        <v>630</v>
      </c>
      <c r="C2" s="13" t="s">
        <v>678</v>
      </c>
      <c r="D2" s="13" t="s">
        <v>632</v>
      </c>
      <c r="E2" s="13" t="s">
        <v>633</v>
      </c>
      <c r="F2" s="13" t="s">
        <v>634</v>
      </c>
      <c r="G2" s="13" t="s">
        <v>635</v>
      </c>
      <c r="H2" s="13" t="s">
        <v>636</v>
      </c>
    </row>
    <row r="3" spans="1:8" ht="36" x14ac:dyDescent="0.25">
      <c r="A3" s="21" t="s">
        <v>641</v>
      </c>
      <c r="B3" s="21" t="s">
        <v>756</v>
      </c>
      <c r="C3" s="21" t="s">
        <v>679</v>
      </c>
      <c r="D3" s="21" t="s">
        <v>680</v>
      </c>
      <c r="E3" s="21">
        <v>0</v>
      </c>
      <c r="F3" s="22">
        <v>44198</v>
      </c>
      <c r="G3" s="22">
        <v>44227</v>
      </c>
      <c r="H3" s="21" t="s">
        <v>640</v>
      </c>
    </row>
    <row r="4" spans="1:8" ht="24" x14ac:dyDescent="0.25">
      <c r="A4" s="21" t="s">
        <v>641</v>
      </c>
      <c r="B4" s="21" t="s">
        <v>756</v>
      </c>
      <c r="C4" s="21" t="s">
        <v>644</v>
      </c>
      <c r="D4" s="21" t="s">
        <v>645</v>
      </c>
      <c r="E4" s="21">
        <v>0</v>
      </c>
      <c r="F4" s="22">
        <v>44194</v>
      </c>
      <c r="G4" s="22">
        <v>44286</v>
      </c>
      <c r="H4" s="21" t="s">
        <v>640</v>
      </c>
    </row>
    <row r="5" spans="1:8" ht="24" x14ac:dyDescent="0.25">
      <c r="A5" s="21" t="s">
        <v>641</v>
      </c>
      <c r="B5" s="21" t="s">
        <v>756</v>
      </c>
      <c r="C5" s="21" t="s">
        <v>223</v>
      </c>
      <c r="D5" s="21" t="s">
        <v>223</v>
      </c>
      <c r="E5" s="21">
        <v>0</v>
      </c>
      <c r="F5" s="22">
        <v>44264</v>
      </c>
      <c r="G5" s="22">
        <v>44316</v>
      </c>
      <c r="H5" s="21" t="s">
        <v>640</v>
      </c>
    </row>
    <row r="6" spans="1:8" ht="24" x14ac:dyDescent="0.25">
      <c r="A6" s="21" t="s">
        <v>641</v>
      </c>
      <c r="B6" s="21" t="s">
        <v>756</v>
      </c>
      <c r="C6" s="21" t="s">
        <v>681</v>
      </c>
      <c r="D6" s="21" t="s">
        <v>681</v>
      </c>
      <c r="E6" s="21">
        <v>0</v>
      </c>
      <c r="F6" s="22">
        <v>44216</v>
      </c>
      <c r="G6" s="22">
        <v>44316</v>
      </c>
      <c r="H6" s="21" t="s">
        <v>640</v>
      </c>
    </row>
    <row r="7" spans="1:8" ht="24" x14ac:dyDescent="0.25">
      <c r="A7" s="21" t="s">
        <v>641</v>
      </c>
      <c r="B7" s="21" t="s">
        <v>756</v>
      </c>
      <c r="C7" s="21" t="s">
        <v>681</v>
      </c>
      <c r="D7" s="21" t="s">
        <v>681</v>
      </c>
      <c r="E7" s="21">
        <v>0</v>
      </c>
      <c r="F7" s="22">
        <v>44218</v>
      </c>
      <c r="G7" s="22">
        <v>44286</v>
      </c>
      <c r="H7" s="22">
        <v>44239</v>
      </c>
    </row>
    <row r="8" spans="1:8" ht="36" x14ac:dyDescent="0.25">
      <c r="A8" s="21" t="s">
        <v>641</v>
      </c>
      <c r="B8" s="21" t="s">
        <v>756</v>
      </c>
      <c r="C8" s="21" t="s">
        <v>682</v>
      </c>
      <c r="D8" s="21" t="s">
        <v>683</v>
      </c>
      <c r="E8" s="21">
        <v>0</v>
      </c>
      <c r="F8" s="22">
        <v>44230</v>
      </c>
      <c r="G8" s="22">
        <v>44316</v>
      </c>
      <c r="H8" s="21" t="s">
        <v>640</v>
      </c>
    </row>
    <row r="9" spans="1:8" ht="36" x14ac:dyDescent="0.25">
      <c r="A9" s="21" t="s">
        <v>641</v>
      </c>
      <c r="B9" s="21" t="s">
        <v>756</v>
      </c>
      <c r="C9" s="21" t="s">
        <v>682</v>
      </c>
      <c r="D9" s="21" t="s">
        <v>683</v>
      </c>
      <c r="E9" s="21">
        <v>0</v>
      </c>
      <c r="F9" s="22">
        <v>44219</v>
      </c>
      <c r="G9" s="22">
        <v>44286</v>
      </c>
      <c r="H9" s="22">
        <v>44239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EB955-0C9B-4418-8723-AAAC1A1A7A74}">
  <sheetPr codeName="Sheet20">
    <tabColor theme="9" tint="0.39997558519241921"/>
  </sheetPr>
  <dimension ref="A1:AN138"/>
  <sheetViews>
    <sheetView zoomScaleNormal="100" workbookViewId="0">
      <selection sqref="A1:I1"/>
    </sheetView>
  </sheetViews>
  <sheetFormatPr defaultRowHeight="15" x14ac:dyDescent="0.25"/>
  <sheetData>
    <row r="1" spans="1:40" ht="131.25" customHeight="1" thickBot="1" x14ac:dyDescent="0.3">
      <c r="A1" s="634" t="s">
        <v>685</v>
      </c>
      <c r="B1" s="634"/>
      <c r="C1" s="634"/>
      <c r="D1" s="634"/>
      <c r="E1" s="634"/>
      <c r="F1" s="634"/>
      <c r="G1" s="634"/>
      <c r="H1" s="634"/>
      <c r="I1" s="634"/>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ht="15.75" thickBot="1" x14ac:dyDescent="0.3">
      <c r="A2" s="622" t="s">
        <v>112</v>
      </c>
      <c r="B2" s="623"/>
      <c r="C2" s="623"/>
      <c r="D2" s="623"/>
      <c r="E2" s="623"/>
      <c r="F2" s="623"/>
      <c r="G2" s="623"/>
      <c r="H2" s="623"/>
      <c r="I2" s="624"/>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row>
    <row r="3" spans="1:40" x14ac:dyDescent="0.25">
      <c r="A3" s="270">
        <v>1</v>
      </c>
      <c r="B3" s="621" t="s">
        <v>686</v>
      </c>
      <c r="C3" s="621"/>
      <c r="D3" s="621"/>
      <c r="E3" s="621"/>
      <c r="F3" s="621"/>
      <c r="G3" s="621"/>
      <c r="H3" s="621"/>
      <c r="I3" s="621"/>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row>
    <row r="4" spans="1:40" x14ac:dyDescent="0.25">
      <c r="A4" s="270">
        <v>2</v>
      </c>
      <c r="B4" s="621" t="s">
        <v>687</v>
      </c>
      <c r="C4" s="621"/>
      <c r="D4" s="621"/>
      <c r="E4" s="621"/>
      <c r="F4" s="621"/>
      <c r="G4" s="621"/>
      <c r="H4" s="621"/>
      <c r="I4" s="621"/>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row>
    <row r="5" spans="1:40" ht="29.1" customHeight="1" x14ac:dyDescent="0.25">
      <c r="A5" s="270">
        <v>3</v>
      </c>
      <c r="B5" s="621" t="s">
        <v>688</v>
      </c>
      <c r="C5" s="621"/>
      <c r="D5" s="621"/>
      <c r="E5" s="621"/>
      <c r="F5" s="621"/>
      <c r="G5" s="621"/>
      <c r="H5" s="621"/>
      <c r="I5" s="621"/>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row>
    <row r="6" spans="1:40" x14ac:dyDescent="0.25">
      <c r="A6" s="270">
        <v>4</v>
      </c>
      <c r="B6" s="621" t="s">
        <v>689</v>
      </c>
      <c r="C6" s="621"/>
      <c r="D6" s="621"/>
      <c r="E6" s="621"/>
      <c r="F6" s="621"/>
      <c r="G6" s="621"/>
      <c r="H6" s="621"/>
      <c r="I6" s="621"/>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row>
    <row r="7" spans="1:40" x14ac:dyDescent="0.25">
      <c r="A7" s="270">
        <v>5</v>
      </c>
      <c r="B7" s="621" t="s">
        <v>690</v>
      </c>
      <c r="C7" s="621"/>
      <c r="D7" s="621"/>
      <c r="E7" s="621"/>
      <c r="F7" s="621"/>
      <c r="G7" s="621"/>
      <c r="H7" s="621"/>
      <c r="I7" s="621"/>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row>
    <row r="8" spans="1:40" ht="30.6" customHeight="1" x14ac:dyDescent="0.25">
      <c r="A8" s="270">
        <v>6</v>
      </c>
      <c r="B8" s="621" t="s">
        <v>691</v>
      </c>
      <c r="C8" s="621"/>
      <c r="D8" s="621"/>
      <c r="E8" s="621"/>
      <c r="F8" s="621"/>
      <c r="G8" s="621"/>
      <c r="H8" s="621"/>
      <c r="I8" s="621"/>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row>
    <row r="9" spans="1:40" ht="28.35" customHeight="1" x14ac:dyDescent="0.25">
      <c r="A9" s="270">
        <v>7</v>
      </c>
      <c r="B9" s="634" t="s">
        <v>692</v>
      </c>
      <c r="C9" s="634"/>
      <c r="D9" s="634"/>
      <c r="E9" s="634"/>
      <c r="F9" s="634"/>
      <c r="G9" s="634"/>
      <c r="H9" s="634"/>
      <c r="I9" s="634"/>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row>
    <row r="10" spans="1:40" ht="30.75" customHeight="1" x14ac:dyDescent="0.25">
      <c r="A10" s="270">
        <v>8</v>
      </c>
      <c r="B10" s="621" t="s">
        <v>693</v>
      </c>
      <c r="C10" s="621"/>
      <c r="D10" s="621"/>
      <c r="E10" s="621"/>
      <c r="F10" s="621"/>
      <c r="G10" s="621"/>
      <c r="H10" s="621"/>
      <c r="I10" s="621"/>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row>
    <row r="11" spans="1:40" ht="15.75" thickBot="1" x14ac:dyDescent="0.3">
      <c r="A11" s="265">
        <v>9</v>
      </c>
      <c r="B11" s="629" t="s">
        <v>694</v>
      </c>
      <c r="C11" s="629"/>
      <c r="D11" s="629"/>
      <c r="E11" s="629"/>
      <c r="F11" s="629"/>
      <c r="G11" s="629"/>
      <c r="H11" s="629"/>
      <c r="I11" s="629"/>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row>
    <row r="12" spans="1:40" ht="15.75" thickBot="1" x14ac:dyDescent="0.3">
      <c r="A12" s="631" t="s">
        <v>115</v>
      </c>
      <c r="B12" s="632"/>
      <c r="C12" s="632"/>
      <c r="D12" s="632"/>
      <c r="E12" s="632"/>
      <c r="F12" s="632"/>
      <c r="G12" s="632"/>
      <c r="H12" s="632"/>
      <c r="I12" s="63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row>
    <row r="13" spans="1:40" ht="30" customHeight="1" x14ac:dyDescent="0.25">
      <c r="A13" s="265"/>
      <c r="B13" s="628" t="s">
        <v>695</v>
      </c>
      <c r="C13" s="628"/>
      <c r="D13" s="628"/>
      <c r="E13" s="628"/>
      <c r="F13" s="628"/>
      <c r="G13" s="628"/>
      <c r="H13" s="628"/>
      <c r="I13" s="628"/>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row>
    <row r="14" spans="1:40" ht="29.85" customHeight="1" thickBot="1" x14ac:dyDescent="0.3">
      <c r="A14" s="265"/>
      <c r="B14" s="628" t="s">
        <v>696</v>
      </c>
      <c r="C14" s="628"/>
      <c r="D14" s="628"/>
      <c r="E14" s="628"/>
      <c r="F14" s="628"/>
      <c r="G14" s="628"/>
      <c r="H14" s="628"/>
      <c r="I14" s="628"/>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row>
    <row r="15" spans="1:40" ht="15.75" thickBot="1" x14ac:dyDescent="0.3">
      <c r="A15" s="622" t="s">
        <v>627</v>
      </c>
      <c r="B15" s="623"/>
      <c r="C15" s="623"/>
      <c r="D15" s="623"/>
      <c r="E15" s="623"/>
      <c r="F15" s="623"/>
      <c r="G15" s="623"/>
      <c r="H15" s="623"/>
      <c r="I15" s="624"/>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row>
    <row r="16" spans="1:40" ht="48" customHeight="1" x14ac:dyDescent="0.25">
      <c r="A16" s="627"/>
      <c r="B16" s="627"/>
      <c r="C16" s="627"/>
      <c r="D16" s="627"/>
      <c r="E16" s="627"/>
      <c r="F16" s="627"/>
      <c r="G16" s="627"/>
      <c r="H16" s="627"/>
      <c r="I16" s="627"/>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row>
    <row r="17" spans="1:40" x14ac:dyDescent="0.2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row>
    <row r="18" spans="1:40" x14ac:dyDescent="0.2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row>
    <row r="19" spans="1:40"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row>
    <row r="20" spans="1:40"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row>
    <row r="21" spans="1:40"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row>
    <row r="22" spans="1:40"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row>
    <row r="23" spans="1:40"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row>
    <row r="24" spans="1:40"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row>
    <row r="25" spans="1:40"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row>
    <row r="26" spans="1:40"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row>
    <row r="27" spans="1:40"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row>
    <row r="28" spans="1:40"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row>
    <row r="29" spans="1:40"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row>
    <row r="30" spans="1:40"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row>
    <row r="31" spans="1:40"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row>
    <row r="32" spans="1:40"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row>
    <row r="33" spans="1:40"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row>
    <row r="34" spans="1:40"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row>
    <row r="35" spans="1:40"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row>
    <row r="36" spans="1:40"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row>
    <row r="37" spans="1:40"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row>
    <row r="38" spans="1:40"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row>
    <row r="39" spans="1:40"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row>
    <row r="40" spans="1:40"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row>
    <row r="41" spans="1:40"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row>
    <row r="42" spans="1:40"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row>
    <row r="43" spans="1:40"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row>
    <row r="44" spans="1:40"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row>
    <row r="45" spans="1:40"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row>
    <row r="46" spans="1:40"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row>
    <row r="47" spans="1:40"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row>
    <row r="48" spans="1:40"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row>
    <row r="49" spans="1:40"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row>
    <row r="50" spans="1:40"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row>
    <row r="51" spans="1:40"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row>
    <row r="52" spans="1:40"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row>
    <row r="53" spans="1:40"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row>
    <row r="54" spans="1:40"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row>
    <row r="55" spans="1:40"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row>
    <row r="56" spans="1:40"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row>
    <row r="57" spans="1:40"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row>
    <row r="58" spans="1:40"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row>
    <row r="59" spans="1:40"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row>
    <row r="60" spans="1:40"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row>
    <row r="61" spans="1:40"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row>
    <row r="62" spans="1:40"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row>
    <row r="63" spans="1:40"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row>
    <row r="64" spans="1:40"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row>
    <row r="65" spans="1:40"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row>
    <row r="66" spans="1:40"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row>
    <row r="67" spans="1:40"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row>
    <row r="68" spans="1:40"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row>
    <row r="69" spans="1:40"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row>
    <row r="70" spans="1:40"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row>
    <row r="71" spans="1:40"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row>
    <row r="72" spans="1:40"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row>
    <row r="73" spans="1:40"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row>
    <row r="74" spans="1:40"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row>
    <row r="75" spans="1:40"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row>
    <row r="76" spans="1:40"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row>
    <row r="77" spans="1:40"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row>
    <row r="78" spans="1:40"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row>
    <row r="79" spans="1:40"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row>
    <row r="80" spans="1:40"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row>
    <row r="81" spans="1:40"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row>
    <row r="82" spans="1:40"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row>
    <row r="83" spans="1:40"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row>
    <row r="84" spans="1:40"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row>
    <row r="85" spans="1:40"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row>
    <row r="86" spans="1:40"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row>
    <row r="87" spans="1:40"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row>
    <row r="88" spans="1:40"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row>
    <row r="89" spans="1:40"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row>
    <row r="90" spans="1:40"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row>
    <row r="91" spans="1:40"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row>
    <row r="92" spans="1:40"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row>
    <row r="93" spans="1:40"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row>
    <row r="94" spans="1:40"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row>
    <row r="95" spans="1:40"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row>
    <row r="96" spans="1:40"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row>
    <row r="97" spans="1:40"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row>
    <row r="98" spans="1:40"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row>
    <row r="99" spans="1:40"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row>
    <row r="100" spans="1:40"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row>
    <row r="101" spans="1:40"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row>
    <row r="102" spans="1:40"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row>
    <row r="103" spans="1:40"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row>
    <row r="104" spans="1:40"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row>
    <row r="105" spans="1:40"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row>
    <row r="106" spans="1:40"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row>
    <row r="107" spans="1:40"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row>
    <row r="108" spans="1:40"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row>
    <row r="109" spans="1:40"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row>
    <row r="110" spans="1:40"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row>
    <row r="111" spans="1:40"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row>
    <row r="112" spans="1:40"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row>
    <row r="113" spans="1:40"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row>
    <row r="114" spans="1:40"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row>
    <row r="115" spans="1:40"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row>
    <row r="116" spans="1:40"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row>
    <row r="117" spans="1:40"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row>
    <row r="118" spans="1:40"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row>
    <row r="119" spans="1:40"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row>
    <row r="120" spans="1:40"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row>
    <row r="121" spans="1:40"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row>
    <row r="122" spans="1:40"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row>
    <row r="123" spans="1:40"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row>
    <row r="124" spans="1:40"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row>
    <row r="125" spans="1:40"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row>
    <row r="126" spans="1:40"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row>
    <row r="127" spans="1:40"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row>
    <row r="128" spans="1:40"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row>
    <row r="129" spans="1:40"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row>
    <row r="130" spans="1:40"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row>
    <row r="131" spans="1:40"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row>
    <row r="132" spans="1:40"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row>
    <row r="133" spans="1:40"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row>
    <row r="134" spans="1:40"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row>
    <row r="135" spans="1:40"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row>
    <row r="136" spans="1:40" x14ac:dyDescent="0.25">
      <c r="A136" s="23"/>
      <c r="B136" s="23"/>
      <c r="C136" s="23"/>
      <c r="D136" s="23"/>
      <c r="E136" s="23"/>
      <c r="F136" s="23"/>
      <c r="G136" s="23"/>
      <c r="H136" s="23"/>
      <c r="I136" s="23"/>
      <c r="J136" s="270"/>
      <c r="K136" s="270"/>
      <c r="L136" s="270"/>
      <c r="M136" s="270"/>
      <c r="N136" s="270"/>
      <c r="O136" s="270"/>
      <c r="P136" s="270"/>
      <c r="Q136" s="270"/>
      <c r="R136" s="270"/>
      <c r="S136" s="270"/>
      <c r="T136" s="270"/>
      <c r="U136" s="270"/>
      <c r="V136" s="270"/>
      <c r="W136" s="270"/>
      <c r="X136" s="270"/>
      <c r="Y136" s="270"/>
      <c r="Z136" s="270"/>
      <c r="AA136" s="270"/>
      <c r="AB136" s="270"/>
      <c r="AC136" s="270"/>
      <c r="AD136" s="270"/>
      <c r="AE136" s="270"/>
      <c r="AF136" s="270"/>
      <c r="AG136" s="270"/>
      <c r="AH136" s="270"/>
      <c r="AI136" s="270"/>
      <c r="AJ136" s="270"/>
      <c r="AK136" s="270"/>
      <c r="AL136" s="270"/>
      <c r="AM136" s="270"/>
      <c r="AN136" s="270"/>
    </row>
    <row r="137" spans="1:40" x14ac:dyDescent="0.25">
      <c r="A137" s="23"/>
      <c r="B137" s="23"/>
      <c r="C137" s="23"/>
      <c r="D137" s="23"/>
      <c r="E137" s="23"/>
      <c r="F137" s="23"/>
      <c r="G137" s="23"/>
      <c r="H137" s="23"/>
      <c r="I137" s="23"/>
      <c r="J137" s="270"/>
      <c r="K137" s="270"/>
      <c r="L137" s="270"/>
      <c r="M137" s="270"/>
      <c r="N137" s="270"/>
      <c r="O137" s="270"/>
      <c r="P137" s="270"/>
      <c r="Q137" s="270"/>
      <c r="R137" s="270"/>
      <c r="S137" s="270"/>
      <c r="T137" s="270"/>
      <c r="U137" s="270"/>
      <c r="V137" s="270"/>
      <c r="W137" s="270"/>
      <c r="X137" s="270"/>
      <c r="Y137" s="270"/>
      <c r="Z137" s="270"/>
      <c r="AA137" s="270"/>
      <c r="AB137" s="270"/>
      <c r="AC137" s="270"/>
      <c r="AD137" s="270"/>
      <c r="AE137" s="270"/>
      <c r="AF137" s="270"/>
      <c r="AG137" s="270"/>
      <c r="AH137" s="270"/>
      <c r="AI137" s="270"/>
      <c r="AJ137" s="270"/>
      <c r="AK137" s="270"/>
      <c r="AL137" s="270"/>
      <c r="AM137" s="270"/>
      <c r="AN137" s="270"/>
    </row>
    <row r="138" spans="1:40" x14ac:dyDescent="0.25">
      <c r="A138" s="23"/>
      <c r="B138" s="23"/>
      <c r="C138" s="23"/>
      <c r="D138" s="23"/>
      <c r="E138" s="23"/>
      <c r="F138" s="23"/>
      <c r="G138" s="23"/>
      <c r="H138" s="23"/>
      <c r="I138" s="23"/>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0"/>
      <c r="AG138" s="270"/>
      <c r="AH138" s="270"/>
      <c r="AI138" s="270"/>
      <c r="AJ138" s="270"/>
      <c r="AK138" s="270"/>
      <c r="AL138" s="270"/>
      <c r="AM138" s="270"/>
      <c r="AN138" s="270"/>
    </row>
  </sheetData>
  <mergeCells count="16">
    <mergeCell ref="A15:I15"/>
    <mergeCell ref="A16:I16"/>
    <mergeCell ref="B6:I6"/>
    <mergeCell ref="A1:I1"/>
    <mergeCell ref="A2:I2"/>
    <mergeCell ref="B3:I3"/>
    <mergeCell ref="B4:I4"/>
    <mergeCell ref="B5:I5"/>
    <mergeCell ref="B13:I13"/>
    <mergeCell ref="B14:I14"/>
    <mergeCell ref="B7:I7"/>
    <mergeCell ref="B8:I8"/>
    <mergeCell ref="B9:I9"/>
    <mergeCell ref="B10:I10"/>
    <mergeCell ref="B11:I11"/>
    <mergeCell ref="A12:I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CDA54-E6FD-4042-9889-E05627222926}">
  <sheetPr codeName="Sheet21">
    <tabColor theme="9" tint="0.39997558519241921"/>
  </sheetPr>
  <dimension ref="A1:J3"/>
  <sheetViews>
    <sheetView zoomScaleNormal="100" workbookViewId="0"/>
  </sheetViews>
  <sheetFormatPr defaultRowHeight="15" x14ac:dyDescent="0.25"/>
  <cols>
    <col min="1" max="1" width="13.140625" customWidth="1"/>
    <col min="4" max="4" width="23.5703125" customWidth="1"/>
    <col min="5" max="5" width="21.5703125" customWidth="1"/>
    <col min="6" max="9" width="9.85546875" bestFit="1" customWidth="1"/>
  </cols>
  <sheetData>
    <row r="1" spans="1:10" ht="18.75" x14ac:dyDescent="0.3">
      <c r="A1" s="20" t="s">
        <v>80</v>
      </c>
      <c r="B1" s="270"/>
      <c r="C1" s="270"/>
      <c r="D1" s="270"/>
      <c r="E1" s="270"/>
      <c r="F1" s="270"/>
      <c r="G1" s="270"/>
      <c r="H1" s="270"/>
      <c r="I1" s="270"/>
      <c r="J1" s="270"/>
    </row>
    <row r="2" spans="1:10" ht="39" x14ac:dyDescent="0.25">
      <c r="A2" s="29" t="s">
        <v>628</v>
      </c>
      <c r="B2" s="29" t="s">
        <v>629</v>
      </c>
      <c r="C2" s="29" t="s">
        <v>630</v>
      </c>
      <c r="D2" s="29" t="s">
        <v>631</v>
      </c>
      <c r="E2" s="29" t="s">
        <v>632</v>
      </c>
      <c r="F2" s="29" t="s">
        <v>697</v>
      </c>
      <c r="G2" s="29" t="s">
        <v>634</v>
      </c>
      <c r="H2" s="29" t="s">
        <v>635</v>
      </c>
      <c r="I2" s="29" t="s">
        <v>636</v>
      </c>
      <c r="J2" s="26"/>
    </row>
    <row r="3" spans="1:10" ht="54" customHeight="1" x14ac:dyDescent="0.25">
      <c r="A3" s="27" t="s">
        <v>756</v>
      </c>
      <c r="B3" s="27" t="s">
        <v>698</v>
      </c>
      <c r="C3" s="27" t="s">
        <v>756</v>
      </c>
      <c r="D3" s="27" t="s">
        <v>699</v>
      </c>
      <c r="E3" s="27" t="s">
        <v>700</v>
      </c>
      <c r="F3" s="27">
        <v>0</v>
      </c>
      <c r="G3" s="28">
        <v>44053</v>
      </c>
      <c r="H3" s="28">
        <v>44053</v>
      </c>
      <c r="I3" s="28">
        <v>44053</v>
      </c>
      <c r="J3" s="26"/>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A1D0-A756-41F6-A996-3D3419A9AE2B}">
  <sheetPr codeName="Sheet22"/>
  <dimension ref="C2:G12"/>
  <sheetViews>
    <sheetView workbookViewId="0">
      <selection activeCell="F10" sqref="F10"/>
    </sheetView>
  </sheetViews>
  <sheetFormatPr defaultRowHeight="15" x14ac:dyDescent="0.25"/>
  <cols>
    <col min="3" max="3" width="24" bestFit="1" customWidth="1"/>
    <col min="5" max="5" width="27.5703125" bestFit="1" customWidth="1"/>
    <col min="7" max="7" width="27.140625" bestFit="1" customWidth="1"/>
  </cols>
  <sheetData>
    <row r="2" spans="3:7" x14ac:dyDescent="0.25">
      <c r="C2" s="270" t="s">
        <v>701</v>
      </c>
      <c r="D2" s="270"/>
      <c r="E2" s="270" t="s">
        <v>702</v>
      </c>
      <c r="F2" s="270"/>
      <c r="G2" s="270" t="s">
        <v>703</v>
      </c>
    </row>
    <row r="4" spans="3:7" ht="45" x14ac:dyDescent="0.25">
      <c r="C4" s="270" t="s">
        <v>704</v>
      </c>
      <c r="D4" s="270"/>
      <c r="E4" s="332" t="s">
        <v>705</v>
      </c>
      <c r="F4" s="270"/>
      <c r="G4" s="270" t="s">
        <v>706</v>
      </c>
    </row>
    <row r="5" spans="3:7" ht="45" x14ac:dyDescent="0.25">
      <c r="C5" s="270" t="s">
        <v>707</v>
      </c>
      <c r="D5" s="270"/>
      <c r="E5" s="332" t="s">
        <v>708</v>
      </c>
      <c r="F5" s="270"/>
      <c r="G5" s="270" t="s">
        <v>709</v>
      </c>
    </row>
    <row r="6" spans="3:7" ht="30" x14ac:dyDescent="0.25">
      <c r="C6" s="270" t="s">
        <v>191</v>
      </c>
      <c r="D6" s="270"/>
      <c r="E6" s="332" t="s">
        <v>710</v>
      </c>
      <c r="F6" s="270"/>
      <c r="G6" s="270" t="s">
        <v>711</v>
      </c>
    </row>
    <row r="7" spans="3:7" x14ac:dyDescent="0.25">
      <c r="C7" s="270" t="s">
        <v>712</v>
      </c>
      <c r="D7" s="270"/>
      <c r="E7" s="332" t="s">
        <v>713</v>
      </c>
      <c r="F7" s="270"/>
      <c r="G7" s="270"/>
    </row>
    <row r="8" spans="3:7" ht="60" x14ac:dyDescent="0.25">
      <c r="C8" s="270" t="s">
        <v>121</v>
      </c>
      <c r="D8" s="270"/>
      <c r="E8" s="332" t="s">
        <v>714</v>
      </c>
      <c r="F8" s="270"/>
      <c r="G8" s="270"/>
    </row>
    <row r="9" spans="3:7" x14ac:dyDescent="0.25">
      <c r="C9" s="270" t="s">
        <v>120</v>
      </c>
      <c r="D9" s="270"/>
      <c r="E9" s="332" t="s">
        <v>715</v>
      </c>
      <c r="F9" s="270"/>
      <c r="G9" s="270"/>
    </row>
    <row r="10" spans="3:7" x14ac:dyDescent="0.25">
      <c r="C10" s="270" t="s">
        <v>209</v>
      </c>
      <c r="D10" s="270"/>
      <c r="E10" s="332" t="s">
        <v>716</v>
      </c>
      <c r="F10" s="270"/>
      <c r="G10" s="270"/>
    </row>
    <row r="11" spans="3:7" x14ac:dyDescent="0.25">
      <c r="C11" s="270"/>
      <c r="D11" s="270"/>
      <c r="E11" s="270" t="s">
        <v>717</v>
      </c>
      <c r="F11" s="270"/>
      <c r="G11" s="270"/>
    </row>
    <row r="12" spans="3:7" x14ac:dyDescent="0.25">
      <c r="C12" s="270"/>
      <c r="D12" s="270"/>
      <c r="E12" s="270" t="s">
        <v>716</v>
      </c>
      <c r="F12" s="270"/>
      <c r="G12" s="270"/>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A1D33-E38E-4857-AFB6-8338EFE69FC6}">
  <sheetPr codeName="Sheet23"/>
  <dimension ref="A2:A8"/>
  <sheetViews>
    <sheetView workbookViewId="0">
      <selection activeCell="E11" sqref="E11"/>
    </sheetView>
  </sheetViews>
  <sheetFormatPr defaultRowHeight="15" x14ac:dyDescent="0.25"/>
  <cols>
    <col min="1" max="1" width="34.85546875" customWidth="1"/>
  </cols>
  <sheetData>
    <row r="2" spans="1:1" x14ac:dyDescent="0.25">
      <c r="A2" s="270" t="s">
        <v>203</v>
      </c>
    </row>
    <row r="3" spans="1:1" x14ac:dyDescent="0.25">
      <c r="A3" s="270" t="s">
        <v>718</v>
      </c>
    </row>
    <row r="4" spans="1:1" x14ac:dyDescent="0.25">
      <c r="A4" s="270" t="s">
        <v>719</v>
      </c>
    </row>
    <row r="5" spans="1:1" x14ac:dyDescent="0.25">
      <c r="A5" s="270" t="s">
        <v>720</v>
      </c>
    </row>
    <row r="6" spans="1:1" x14ac:dyDescent="0.25">
      <c r="A6" s="270" t="s">
        <v>721</v>
      </c>
    </row>
    <row r="7" spans="1:1" x14ac:dyDescent="0.25">
      <c r="A7" s="270" t="s">
        <v>722</v>
      </c>
    </row>
    <row r="8" spans="1:1" x14ac:dyDescent="0.25">
      <c r="A8" s="270" t="s">
        <v>723</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F8282-A848-43A1-9A78-F96830568C75}">
  <sheetPr codeName="Sheet5">
    <tabColor theme="8" tint="0.59999389629810485"/>
  </sheetPr>
  <dimension ref="A1:AM11"/>
  <sheetViews>
    <sheetView zoomScale="80" zoomScaleNormal="80" workbookViewId="0">
      <pane xSplit="1" ySplit="4" topLeftCell="B5" activePane="bottomRight" state="frozen"/>
      <selection pane="topRight" activeCell="B1" sqref="B1"/>
      <selection pane="bottomLeft" activeCell="A5" sqref="A5"/>
      <selection pane="bottomRight" activeCell="A3" sqref="A3"/>
    </sheetView>
  </sheetViews>
  <sheetFormatPr defaultColWidth="15.85546875" defaultRowHeight="45" customHeight="1" x14ac:dyDescent="0.25"/>
  <cols>
    <col min="1" max="1" width="38.140625" style="6" customWidth="1"/>
    <col min="2" max="2" width="28.42578125" style="7" customWidth="1"/>
    <col min="3" max="3" width="18.140625" style="7" customWidth="1"/>
    <col min="4" max="4" width="15.85546875" style="7"/>
    <col min="5" max="5" width="19.5703125" style="7" customWidth="1"/>
    <col min="6" max="7" width="15.85546875" style="7"/>
    <col min="8" max="8" width="16.42578125" style="7" customWidth="1"/>
    <col min="9" max="9" width="17.42578125" style="7" customWidth="1"/>
    <col min="10" max="10" width="16.42578125" style="7" customWidth="1"/>
    <col min="11" max="11" width="19.85546875" style="7" customWidth="1"/>
    <col min="12" max="12" width="25.7109375" style="7" customWidth="1"/>
    <col min="13" max="13" width="22.28515625" style="7" customWidth="1"/>
    <col min="14" max="14" width="25.140625" style="7" customWidth="1"/>
    <col min="15" max="15" width="24.140625" style="7" customWidth="1"/>
    <col min="16" max="16" width="25.7109375" style="7" customWidth="1"/>
    <col min="17" max="18" width="25.85546875" style="7" customWidth="1"/>
    <col min="19" max="19" width="23.28515625" style="7" customWidth="1"/>
    <col min="20" max="20" width="23.7109375" style="7" customWidth="1"/>
    <col min="21" max="29" width="25.85546875" style="7" customWidth="1"/>
    <col min="30" max="30" width="30.85546875" style="7" customWidth="1"/>
    <col min="31" max="35" width="25.85546875" style="7" customWidth="1"/>
    <col min="36" max="36" width="32.85546875" style="7" customWidth="1"/>
    <col min="37" max="38" width="25.85546875" style="7" customWidth="1"/>
    <col min="39" max="39" width="44.42578125" style="7" customWidth="1"/>
    <col min="40" max="16384" width="15.85546875" style="7"/>
  </cols>
  <sheetData>
    <row r="1" spans="1:39" s="5" customFormat="1" ht="45" customHeight="1" thickBot="1" x14ac:dyDescent="0.35">
      <c r="A1" s="509" t="str">
        <f>'Adult, DW, TAA'!A1</f>
        <v xml:space="preserve">LWDA Name: </v>
      </c>
      <c r="B1" s="509" t="str">
        <f>'Adult, DW, TAA'!B1</f>
        <v>XYC LWDA</v>
      </c>
      <c r="C1" s="509" t="str">
        <f>'Adult, DW, TAA'!C1</f>
        <v>Review Period:</v>
      </c>
      <c r="D1" s="511" t="str">
        <f>'Adult, DW, TAA'!D1</f>
        <v>XX/XX/XX to XX/XX/XX</v>
      </c>
      <c r="E1" s="512"/>
      <c r="F1" s="512"/>
      <c r="G1" s="515" t="s">
        <v>44</v>
      </c>
      <c r="H1" s="515"/>
      <c r="I1" s="515"/>
      <c r="J1" s="515"/>
      <c r="K1" s="515"/>
      <c r="L1" s="515"/>
      <c r="M1" s="515"/>
      <c r="N1" s="515"/>
      <c r="O1" s="515"/>
      <c r="P1" s="515"/>
      <c r="Q1" s="515"/>
      <c r="R1" s="515"/>
      <c r="S1" s="515"/>
      <c r="T1" s="515"/>
      <c r="U1" s="515"/>
      <c r="V1" s="515"/>
      <c r="W1" s="515"/>
      <c r="X1" s="515"/>
      <c r="Y1" s="515"/>
      <c r="Z1" s="515"/>
      <c r="AA1" s="515"/>
      <c r="AB1" s="515"/>
      <c r="AC1" s="496" t="s">
        <v>122</v>
      </c>
      <c r="AD1" s="496"/>
      <c r="AE1" s="496"/>
      <c r="AF1" s="496"/>
      <c r="AG1" s="496"/>
      <c r="AH1" s="496"/>
      <c r="AI1" s="497"/>
      <c r="AJ1" s="498" t="s">
        <v>123</v>
      </c>
      <c r="AK1" s="499"/>
      <c r="AL1" s="499"/>
      <c r="AM1" s="500"/>
    </row>
    <row r="2" spans="1:39" s="54" customFormat="1" ht="113.25" customHeight="1" thickTop="1" thickBot="1" x14ac:dyDescent="0.35">
      <c r="A2" s="510"/>
      <c r="B2" s="510"/>
      <c r="C2" s="510"/>
      <c r="D2" s="513"/>
      <c r="E2" s="514"/>
      <c r="F2" s="514"/>
      <c r="G2" s="522" t="s">
        <v>124</v>
      </c>
      <c r="H2" s="523"/>
      <c r="I2" s="523"/>
      <c r="J2" s="524"/>
      <c r="K2" s="516" t="s">
        <v>125</v>
      </c>
      <c r="L2" s="517"/>
      <c r="M2" s="516" t="s">
        <v>126</v>
      </c>
      <c r="N2" s="517"/>
      <c r="O2" s="516" t="s">
        <v>127</v>
      </c>
      <c r="P2" s="517"/>
      <c r="Q2" s="160"/>
      <c r="R2" s="518" t="s">
        <v>128</v>
      </c>
      <c r="S2" s="519"/>
      <c r="T2" s="519"/>
      <c r="U2" s="519"/>
      <c r="V2" s="520" t="s">
        <v>129</v>
      </c>
      <c r="W2" s="520"/>
      <c r="X2" s="520"/>
      <c r="Y2" s="520"/>
      <c r="Z2" s="520"/>
      <c r="AA2" s="520"/>
      <c r="AB2" s="521"/>
      <c r="AC2" s="502" t="s">
        <v>130</v>
      </c>
      <c r="AD2" s="503"/>
      <c r="AE2" s="504" t="s">
        <v>131</v>
      </c>
      <c r="AF2" s="505"/>
      <c r="AG2" s="506" t="s">
        <v>132</v>
      </c>
      <c r="AH2" s="507"/>
      <c r="AI2" s="508"/>
      <c r="AJ2" s="485" t="s">
        <v>46</v>
      </c>
      <c r="AK2" s="486"/>
      <c r="AL2" s="487"/>
      <c r="AM2" s="501"/>
    </row>
    <row r="3" spans="1:39" s="52" customFormat="1" ht="113.25" thickBot="1" x14ac:dyDescent="0.35">
      <c r="A3" s="376" t="s">
        <v>761</v>
      </c>
      <c r="B3" s="53" t="s">
        <v>133</v>
      </c>
      <c r="C3" s="53" t="s">
        <v>47</v>
      </c>
      <c r="D3" s="53" t="s">
        <v>134</v>
      </c>
      <c r="E3" s="53" t="s">
        <v>135</v>
      </c>
      <c r="F3" s="53" t="s">
        <v>71</v>
      </c>
      <c r="G3" s="133" t="s">
        <v>136</v>
      </c>
      <c r="H3" s="134" t="s">
        <v>137</v>
      </c>
      <c r="I3" s="134" t="s">
        <v>138</v>
      </c>
      <c r="J3" s="139" t="s">
        <v>139</v>
      </c>
      <c r="K3" s="140" t="s">
        <v>140</v>
      </c>
      <c r="L3" s="135" t="s">
        <v>141</v>
      </c>
      <c r="M3" s="140" t="s">
        <v>142</v>
      </c>
      <c r="N3" s="135" t="s">
        <v>143</v>
      </c>
      <c r="O3" s="140" t="s">
        <v>144</v>
      </c>
      <c r="P3" s="135" t="s">
        <v>145</v>
      </c>
      <c r="Q3" s="161" t="s">
        <v>146</v>
      </c>
      <c r="R3" s="136" t="s">
        <v>147</v>
      </c>
      <c r="S3" s="136" t="s">
        <v>148</v>
      </c>
      <c r="T3" s="136" t="s">
        <v>149</v>
      </c>
      <c r="U3" s="137" t="s">
        <v>150</v>
      </c>
      <c r="V3" s="138" t="s">
        <v>151</v>
      </c>
      <c r="W3" s="136" t="s">
        <v>152</v>
      </c>
      <c r="X3" s="136" t="s">
        <v>153</v>
      </c>
      <c r="Y3" s="136" t="s">
        <v>154</v>
      </c>
      <c r="Z3" s="136" t="s">
        <v>155</v>
      </c>
      <c r="AA3" s="136" t="s">
        <v>156</v>
      </c>
      <c r="AB3" s="136" t="s">
        <v>157</v>
      </c>
      <c r="AC3" s="131" t="s">
        <v>158</v>
      </c>
      <c r="AD3" s="132" t="s">
        <v>159</v>
      </c>
      <c r="AE3" s="131" t="s">
        <v>160</v>
      </c>
      <c r="AF3" s="132" t="s">
        <v>161</v>
      </c>
      <c r="AG3" s="113" t="s">
        <v>162</v>
      </c>
      <c r="AH3" s="113" t="s">
        <v>163</v>
      </c>
      <c r="AI3" s="132" t="s">
        <v>164</v>
      </c>
      <c r="AJ3" s="170" t="s">
        <v>77</v>
      </c>
      <c r="AK3" s="362" t="s">
        <v>750</v>
      </c>
      <c r="AL3" s="171" t="s">
        <v>78</v>
      </c>
      <c r="AM3" s="107" t="s">
        <v>165</v>
      </c>
    </row>
    <row r="4" spans="1:39" s="91" customFormat="1" ht="93.75" x14ac:dyDescent="0.3">
      <c r="A4" s="108" t="s">
        <v>80</v>
      </c>
      <c r="B4" s="91" t="s">
        <v>166</v>
      </c>
      <c r="C4" s="91" t="s">
        <v>167</v>
      </c>
      <c r="D4" s="91" t="s">
        <v>168</v>
      </c>
      <c r="E4" s="92">
        <v>44531</v>
      </c>
      <c r="F4" s="92" t="s">
        <v>169</v>
      </c>
      <c r="G4" s="101">
        <v>38353</v>
      </c>
      <c r="H4" s="102" t="s">
        <v>170</v>
      </c>
      <c r="I4" s="183">
        <f t="shared" ref="I4:I10" si="0">(E4-G4)/365.25</f>
        <v>16.914442162902123</v>
      </c>
      <c r="J4" s="105" t="s">
        <v>171</v>
      </c>
      <c r="K4" s="106" t="s">
        <v>172</v>
      </c>
      <c r="L4" s="141" t="s">
        <v>173</v>
      </c>
      <c r="M4" s="117" t="s">
        <v>172</v>
      </c>
      <c r="N4" s="141" t="s">
        <v>173</v>
      </c>
      <c r="O4" s="117" t="s">
        <v>172</v>
      </c>
      <c r="P4" s="141" t="s">
        <v>173</v>
      </c>
      <c r="Q4" s="162" t="s">
        <v>174</v>
      </c>
      <c r="R4" s="93" t="s">
        <v>175</v>
      </c>
      <c r="S4" s="103" t="s">
        <v>176</v>
      </c>
      <c r="T4" s="103" t="s">
        <v>176</v>
      </c>
      <c r="U4" s="103" t="s">
        <v>176</v>
      </c>
      <c r="V4" s="103" t="s">
        <v>176</v>
      </c>
      <c r="W4" s="103" t="s">
        <v>176</v>
      </c>
      <c r="X4" s="103" t="s">
        <v>176</v>
      </c>
      <c r="Y4" s="103" t="s">
        <v>176</v>
      </c>
      <c r="Z4" s="103" t="s">
        <v>176</v>
      </c>
      <c r="AA4" s="103" t="s">
        <v>176</v>
      </c>
      <c r="AB4" s="105" t="s">
        <v>176</v>
      </c>
      <c r="AC4" s="97" t="s">
        <v>177</v>
      </c>
      <c r="AD4" s="104" t="s">
        <v>176</v>
      </c>
      <c r="AE4" s="106" t="s">
        <v>176</v>
      </c>
      <c r="AF4" s="104" t="s">
        <v>176</v>
      </c>
      <c r="AG4" s="103" t="s">
        <v>176</v>
      </c>
      <c r="AH4" s="103" t="s">
        <v>176</v>
      </c>
      <c r="AI4" s="104" t="s">
        <v>176</v>
      </c>
      <c r="AJ4" s="78" t="s">
        <v>95</v>
      </c>
      <c r="AK4" s="78" t="s">
        <v>90</v>
      </c>
      <c r="AL4" s="82" t="s">
        <v>96</v>
      </c>
      <c r="AM4" s="96"/>
    </row>
    <row r="5" spans="1:39" s="202" customFormat="1" ht="60" customHeight="1" x14ac:dyDescent="0.3">
      <c r="A5" s="201">
        <v>1</v>
      </c>
      <c r="E5" s="203"/>
      <c r="F5" s="204"/>
      <c r="G5" s="205"/>
      <c r="H5" s="206"/>
      <c r="I5" s="207">
        <f t="shared" si="0"/>
        <v>0</v>
      </c>
      <c r="J5" s="208"/>
      <c r="K5" s="209"/>
      <c r="L5" s="210"/>
      <c r="M5" s="211"/>
      <c r="N5" s="210"/>
      <c r="O5" s="209"/>
      <c r="P5" s="210"/>
      <c r="Q5" s="212"/>
      <c r="R5" s="213"/>
      <c r="U5" s="214"/>
      <c r="V5" s="215"/>
      <c r="AB5" s="213"/>
      <c r="AC5" s="98"/>
      <c r="AD5" s="100"/>
      <c r="AE5" s="181"/>
      <c r="AF5" s="100"/>
      <c r="AG5" s="94"/>
      <c r="AH5" s="213"/>
      <c r="AI5" s="216"/>
      <c r="AJ5" s="98"/>
      <c r="AK5" s="94"/>
      <c r="AL5" s="94"/>
      <c r="AM5" s="216"/>
    </row>
    <row r="6" spans="1:39" s="202" customFormat="1" ht="60" customHeight="1" x14ac:dyDescent="0.3">
      <c r="A6" s="217">
        <v>2</v>
      </c>
      <c r="G6" s="218"/>
      <c r="H6" s="206"/>
      <c r="I6" s="207">
        <f t="shared" si="0"/>
        <v>0</v>
      </c>
      <c r="J6" s="208"/>
      <c r="K6" s="209"/>
      <c r="L6" s="210"/>
      <c r="M6" s="209"/>
      <c r="N6" s="210"/>
      <c r="O6" s="209"/>
      <c r="P6" s="210"/>
      <c r="Q6" s="212"/>
      <c r="R6" s="213"/>
      <c r="U6" s="214"/>
      <c r="V6" s="215"/>
      <c r="AB6" s="213"/>
      <c r="AC6" s="219"/>
      <c r="AD6" s="216"/>
      <c r="AE6" s="209"/>
      <c r="AF6" s="216"/>
      <c r="AG6" s="213"/>
      <c r="AH6" s="213"/>
      <c r="AI6" s="216"/>
      <c r="AJ6" s="219"/>
      <c r="AK6" s="213"/>
      <c r="AL6" s="214"/>
      <c r="AM6" s="216"/>
    </row>
    <row r="7" spans="1:39" s="202" customFormat="1" ht="60" customHeight="1" x14ac:dyDescent="0.3">
      <c r="A7" s="201">
        <v>3</v>
      </c>
      <c r="G7" s="218"/>
      <c r="H7" s="206"/>
      <c r="I7" s="207">
        <f t="shared" si="0"/>
        <v>0</v>
      </c>
      <c r="J7" s="208"/>
      <c r="K7" s="209"/>
      <c r="L7" s="210"/>
      <c r="M7" s="209"/>
      <c r="N7" s="210"/>
      <c r="O7" s="209"/>
      <c r="P7" s="210"/>
      <c r="Q7" s="212"/>
      <c r="R7" s="213"/>
      <c r="U7" s="214"/>
      <c r="V7" s="215"/>
      <c r="AB7" s="213"/>
      <c r="AC7" s="219"/>
      <c r="AD7" s="216"/>
      <c r="AE7" s="209"/>
      <c r="AF7" s="216"/>
      <c r="AG7" s="213"/>
      <c r="AH7" s="213"/>
      <c r="AI7" s="216"/>
      <c r="AJ7" s="219"/>
      <c r="AK7" s="213"/>
      <c r="AL7" s="214"/>
      <c r="AM7" s="216"/>
    </row>
    <row r="8" spans="1:39" s="202" customFormat="1" ht="101.25" customHeight="1" x14ac:dyDescent="0.3">
      <c r="G8" s="218"/>
      <c r="H8" s="206"/>
      <c r="I8" s="374"/>
      <c r="J8" s="206"/>
      <c r="K8" s="209"/>
      <c r="L8" s="210"/>
      <c r="M8" s="209"/>
      <c r="N8" s="210"/>
      <c r="O8" s="209"/>
      <c r="P8" s="210"/>
      <c r="Q8" s="212"/>
      <c r="R8" s="215"/>
      <c r="U8" s="214"/>
      <c r="V8" s="215"/>
      <c r="AB8" s="214"/>
      <c r="AC8" s="219"/>
      <c r="AD8" s="214"/>
      <c r="AE8" s="219"/>
      <c r="AF8" s="216"/>
      <c r="AG8" s="213"/>
      <c r="AH8" s="213"/>
      <c r="AI8" s="214"/>
      <c r="AJ8" s="219"/>
      <c r="AK8" s="213"/>
      <c r="AL8" s="214"/>
      <c r="AM8" s="375"/>
    </row>
    <row r="9" spans="1:39" s="202" customFormat="1" ht="60" customHeight="1" x14ac:dyDescent="0.3">
      <c r="A9" s="217">
        <v>4</v>
      </c>
      <c r="G9" s="218"/>
      <c r="H9" s="206"/>
      <c r="I9" s="207">
        <f t="shared" si="0"/>
        <v>0</v>
      </c>
      <c r="J9" s="208"/>
      <c r="K9" s="209"/>
      <c r="L9" s="210"/>
      <c r="M9" s="209"/>
      <c r="N9" s="210"/>
      <c r="O9" s="209"/>
      <c r="P9" s="210"/>
      <c r="Q9" s="212"/>
      <c r="R9" s="213"/>
      <c r="S9" s="213"/>
      <c r="T9" s="213"/>
      <c r="U9" s="214"/>
      <c r="V9" s="215"/>
      <c r="W9" s="213"/>
      <c r="X9" s="213"/>
      <c r="Y9" s="213"/>
      <c r="Z9" s="213"/>
      <c r="AA9" s="213"/>
      <c r="AB9" s="216"/>
      <c r="AC9" s="219"/>
      <c r="AD9" s="216"/>
      <c r="AE9" s="209"/>
      <c r="AF9" s="216"/>
      <c r="AG9" s="213"/>
      <c r="AH9" s="213"/>
      <c r="AI9" s="216"/>
      <c r="AJ9" s="219"/>
      <c r="AK9" s="213"/>
      <c r="AL9" s="214"/>
      <c r="AM9" s="216"/>
    </row>
    <row r="10" spans="1:39" s="202" customFormat="1" ht="60" customHeight="1" thickBot="1" x14ac:dyDescent="0.35">
      <c r="A10" s="220">
        <v>5</v>
      </c>
      <c r="G10" s="221"/>
      <c r="H10" s="206"/>
      <c r="I10" s="223">
        <f t="shared" si="0"/>
        <v>0</v>
      </c>
      <c r="J10" s="224"/>
      <c r="K10" s="225"/>
      <c r="L10" s="226"/>
      <c r="M10" s="225"/>
      <c r="N10" s="226"/>
      <c r="O10" s="225"/>
      <c r="P10" s="226"/>
      <c r="Q10" s="227"/>
      <c r="R10" s="228"/>
      <c r="S10" s="228"/>
      <c r="T10" s="228"/>
      <c r="U10" s="229"/>
      <c r="V10" s="230"/>
      <c r="W10" s="228"/>
      <c r="X10" s="228"/>
      <c r="Y10" s="228"/>
      <c r="Z10" s="228"/>
      <c r="AA10" s="228"/>
      <c r="AB10" s="231"/>
      <c r="AC10" s="232"/>
      <c r="AD10" s="233"/>
      <c r="AE10" s="234"/>
      <c r="AF10" s="233"/>
      <c r="AG10" s="235"/>
      <c r="AH10" s="235"/>
      <c r="AI10" s="233"/>
      <c r="AJ10" s="232"/>
      <c r="AK10" s="235"/>
      <c r="AL10" s="236"/>
      <c r="AM10" s="233"/>
    </row>
    <row r="11" spans="1:39" s="185" customFormat="1" ht="45" customHeight="1" x14ac:dyDescent="0.25">
      <c r="A11" s="184"/>
    </row>
  </sheetData>
  <mergeCells count="18">
    <mergeCell ref="A1:A2"/>
    <mergeCell ref="B1:B2"/>
    <mergeCell ref="C1:C2"/>
    <mergeCell ref="D1:F2"/>
    <mergeCell ref="G1:AB1"/>
    <mergeCell ref="O2:P2"/>
    <mergeCell ref="R2:U2"/>
    <mergeCell ref="V2:AB2"/>
    <mergeCell ref="G2:J2"/>
    <mergeCell ref="K2:L2"/>
    <mergeCell ref="M2:N2"/>
    <mergeCell ref="AC1:AI1"/>
    <mergeCell ref="AJ1:AL1"/>
    <mergeCell ref="AM1:AM2"/>
    <mergeCell ref="AJ2:AL2"/>
    <mergeCell ref="AC2:AD2"/>
    <mergeCell ref="AE2:AF2"/>
    <mergeCell ref="AG2:AI2"/>
  </mergeCells>
  <conditionalFormatting sqref="AN2:XFD2 L5:L10 AH3:AI3 B4:G4 J5:J10 G2:R2 A3:AF3 AC2:AG2 B5:H10 A11:XFD1048576 N5:XFD10 AM3:XFD4 A9:A10 A3:A7">
    <cfRule type="containsText" dxfId="412" priority="287" operator="containsText" text="Check File">
      <formula>NOT(ISERROR(SEARCH("Check File",A2)))</formula>
    </cfRule>
    <cfRule type="containsText" dxfId="411" priority="288" operator="containsText" text="Observation">
      <formula>NOT(ISERROR(SEARCH("Observation",A2)))</formula>
    </cfRule>
    <cfRule type="containsText" dxfId="410" priority="289" operator="containsText" text="Finding">
      <formula>NOT(ISERROR(SEARCH("Finding",A2)))</formula>
    </cfRule>
  </conditionalFormatting>
  <conditionalFormatting sqref="V2:AB2">
    <cfRule type="containsText" dxfId="409" priority="277" operator="containsText" text="Check File">
      <formula>NOT(ISERROR(SEARCH("Check File",V2)))</formula>
    </cfRule>
    <cfRule type="containsText" dxfId="408" priority="278" operator="containsText" text="Observation">
      <formula>NOT(ISERROR(SEARCH("Observation",V2)))</formula>
    </cfRule>
    <cfRule type="containsText" dxfId="407" priority="279" operator="containsText" text="Finding">
      <formula>NOT(ISERROR(SEARCH("Finding",V2)))</formula>
    </cfRule>
  </conditionalFormatting>
  <conditionalFormatting sqref="V2:AB2">
    <cfRule type="containsText" dxfId="406" priority="276" operator="containsText" text="Check File/Finding">
      <formula>NOT(ISERROR(SEARCH("Check File/Finding",V2)))</formula>
    </cfRule>
  </conditionalFormatting>
  <conditionalFormatting sqref="V2:AB2">
    <cfRule type="containsText" dxfId="405" priority="275" operator="containsText" text="In Guide">
      <formula>NOT(ISERROR(SEARCH("In Guide",V2)))</formula>
    </cfRule>
  </conditionalFormatting>
  <conditionalFormatting sqref="K5:K10">
    <cfRule type="containsText" dxfId="404" priority="248" operator="containsText" text="Check File">
      <formula>NOT(ISERROR(SEARCH("Check File",K5)))</formula>
    </cfRule>
    <cfRule type="containsText" dxfId="403" priority="249" operator="containsText" text="Observation">
      <formula>NOT(ISERROR(SEARCH("Observation",K5)))</formula>
    </cfRule>
    <cfRule type="containsText" dxfId="402" priority="250" operator="containsText" text="Finding">
      <formula>NOT(ISERROR(SEARCH("Finding",K5)))</formula>
    </cfRule>
  </conditionalFormatting>
  <conditionalFormatting sqref="M5:M10">
    <cfRule type="containsText" dxfId="401" priority="245" operator="containsText" text="Check File">
      <formula>NOT(ISERROR(SEARCH("Check File",M5)))</formula>
    </cfRule>
    <cfRule type="containsText" dxfId="400" priority="246" operator="containsText" text="Observation">
      <formula>NOT(ISERROR(SEARCH("Observation",M5)))</formula>
    </cfRule>
    <cfRule type="containsText" dxfId="399" priority="247" operator="containsText" text="Finding">
      <formula>NOT(ISERROR(SEARCH("Finding",M5)))</formula>
    </cfRule>
  </conditionalFormatting>
  <conditionalFormatting sqref="L4 N4 AC4">
    <cfRule type="containsText" dxfId="398" priority="218" operator="containsText" text="Check File">
      <formula>NOT(ISERROR(SEARCH("Check File",L4)))</formula>
    </cfRule>
    <cfRule type="containsText" dxfId="397" priority="219" operator="containsText" text="Observation">
      <formula>NOT(ISERROR(SEARCH("Observation",L4)))</formula>
    </cfRule>
    <cfRule type="containsText" dxfId="396" priority="220" operator="containsText" text="Finding">
      <formula>NOT(ISERROR(SEARCH("Finding",L4)))</formula>
    </cfRule>
  </conditionalFormatting>
  <conditionalFormatting sqref="J4 AD4 AG4:AI4">
    <cfRule type="containsText" dxfId="395" priority="199" operator="containsText" text="Summary">
      <formula>NOT(ISERROR(SEARCH("Summary",J4)))</formula>
    </cfRule>
    <cfRule type="containsText" dxfId="394" priority="201" operator="containsText" text="In Guide">
      <formula>NOT(ISERROR(SEARCH("In Guide",J4)))</formula>
    </cfRule>
  </conditionalFormatting>
  <conditionalFormatting sqref="J4 AD4 AG4:AI4">
    <cfRule type="containsText" dxfId="393" priority="194" operator="containsText" text="Check File/Observation">
      <formula>NOT(ISERROR(SEARCH("Check File/Observation",J4)))</formula>
    </cfRule>
    <cfRule type="containsText" dxfId="392" priority="195" operator="containsText" text="Check File/Finding">
      <formula>NOT(ISERROR(SEARCH("Check File/Finding",J4)))</formula>
    </cfRule>
    <cfRule type="containsText" dxfId="391" priority="196" operator="containsText" text="Check File">
      <formula>NOT(ISERROR(SEARCH("Check File",J4)))</formula>
    </cfRule>
    <cfRule type="containsText" dxfId="390" priority="197" operator="containsText" text="Observation">
      <formula>NOT(ISERROR(SEARCH("Observation",J4)))</formula>
    </cfRule>
    <cfRule type="containsText" dxfId="389" priority="198" operator="containsText" text="Finding">
      <formula>NOT(ISERROR(SEARCH("Finding",J4)))</formula>
    </cfRule>
  </conditionalFormatting>
  <conditionalFormatting sqref="P4">
    <cfRule type="containsText" dxfId="388" priority="175" operator="containsText" text="Check File">
      <formula>NOT(ISERROR(SEARCH("Check File",P4)))</formula>
    </cfRule>
    <cfRule type="containsText" dxfId="387" priority="176" operator="containsText" text="Observation">
      <formula>NOT(ISERROR(SEARCH("Observation",P4)))</formula>
    </cfRule>
    <cfRule type="containsText" dxfId="386" priority="177" operator="containsText" text="Finding">
      <formula>NOT(ISERROR(SEARCH("Finding",P4)))</formula>
    </cfRule>
  </conditionalFormatting>
  <conditionalFormatting sqref="Q4">
    <cfRule type="containsText" dxfId="385" priority="164" operator="containsText" text="Summary">
      <formula>NOT(ISERROR(SEARCH("Summary",Q4)))</formula>
    </cfRule>
    <cfRule type="containsText" dxfId="384" priority="166" operator="containsText" text="In Guide">
      <formula>NOT(ISERROR(SEARCH("In Guide",Q4)))</formula>
    </cfRule>
  </conditionalFormatting>
  <conditionalFormatting sqref="Q4">
    <cfRule type="containsText" dxfId="383" priority="159" operator="containsText" text="Check File/Observation">
      <formula>NOT(ISERROR(SEARCH("Check File/Observation",Q4)))</formula>
    </cfRule>
    <cfRule type="containsText" dxfId="382" priority="160" operator="containsText" text="Check File/Finding">
      <formula>NOT(ISERROR(SEARCH("Check File/Finding",Q4)))</formula>
    </cfRule>
    <cfRule type="containsText" dxfId="381" priority="161" operator="containsText" text="Check File">
      <formula>NOT(ISERROR(SEARCH("Check File",Q4)))</formula>
    </cfRule>
    <cfRule type="containsText" dxfId="380" priority="162" operator="containsText" text="Observation">
      <formula>NOT(ISERROR(SEARCH("Observation",Q4)))</formula>
    </cfRule>
    <cfRule type="containsText" dxfId="379" priority="163" operator="containsText" text="Finding">
      <formula>NOT(ISERROR(SEARCH("Finding",Q4)))</formula>
    </cfRule>
  </conditionalFormatting>
  <conditionalFormatting sqref="AG3">
    <cfRule type="containsText" dxfId="378" priority="28" operator="containsText" text="Check File">
      <formula>NOT(ISERROR(SEARCH("Check File",AG3)))</formula>
    </cfRule>
    <cfRule type="containsText" dxfId="377" priority="29" operator="containsText" text="Observation">
      <formula>NOT(ISERROR(SEARCH("Observation",AG3)))</formula>
    </cfRule>
    <cfRule type="containsText" dxfId="376" priority="30" operator="containsText" text="Finding">
      <formula>NOT(ISERROR(SEARCH("Finding",AG3)))</formula>
    </cfRule>
  </conditionalFormatting>
  <conditionalFormatting sqref="R4">
    <cfRule type="containsText" dxfId="375" priority="140" operator="containsText" text="Check File">
      <formula>NOT(ISERROR(SEARCH("Check File",R4)))</formula>
    </cfRule>
    <cfRule type="containsText" dxfId="374" priority="141" operator="containsText" text="Observation">
      <formula>NOT(ISERROR(SEARCH("Observation",R4)))</formula>
    </cfRule>
    <cfRule type="containsText" dxfId="373" priority="142" operator="containsText" text="Finding">
      <formula>NOT(ISERROR(SEARCH("Finding",R4)))</formula>
    </cfRule>
  </conditionalFormatting>
  <conditionalFormatting sqref="S4:AB4">
    <cfRule type="containsText" dxfId="372" priority="97" operator="containsText" text="Summary">
      <formula>NOT(ISERROR(SEARCH("Summary",S4)))</formula>
    </cfRule>
    <cfRule type="containsText" dxfId="371" priority="99" operator="containsText" text="In Guide">
      <formula>NOT(ISERROR(SEARCH("In Guide",S4)))</formula>
    </cfRule>
  </conditionalFormatting>
  <conditionalFormatting sqref="S4:AB4">
    <cfRule type="containsText" dxfId="370" priority="92" operator="containsText" text="Check File/Observation">
      <formula>NOT(ISERROR(SEARCH("Check File/Observation",S4)))</formula>
    </cfRule>
    <cfRule type="containsText" dxfId="369" priority="93" operator="containsText" text="Check File/Finding">
      <formula>NOT(ISERROR(SEARCH("Check File/Finding",S4)))</formula>
    </cfRule>
    <cfRule type="containsText" dxfId="368" priority="94" operator="containsText" text="Check File">
      <formula>NOT(ISERROR(SEARCH("Check File",S4)))</formula>
    </cfRule>
    <cfRule type="containsText" dxfId="367" priority="95" operator="containsText" text="Observation">
      <formula>NOT(ISERROR(SEARCH("Observation",S4)))</formula>
    </cfRule>
    <cfRule type="containsText" dxfId="366" priority="96" operator="containsText" text="Finding">
      <formula>NOT(ISERROR(SEARCH("Finding",S4)))</formula>
    </cfRule>
  </conditionalFormatting>
  <conditionalFormatting sqref="H4">
    <cfRule type="containsText" dxfId="365" priority="89" operator="containsText" text="Check File">
      <formula>NOT(ISERROR(SEARCH("Check File",H4)))</formula>
    </cfRule>
    <cfRule type="containsText" dxfId="364" priority="90" operator="containsText" text="Observation">
      <formula>NOT(ISERROR(SEARCH("Observation",H4)))</formula>
    </cfRule>
    <cfRule type="containsText" dxfId="363" priority="91" operator="containsText" text="Finding">
      <formula>NOT(ISERROR(SEARCH("Finding",H4)))</formula>
    </cfRule>
  </conditionalFormatting>
  <conditionalFormatting sqref="K4">
    <cfRule type="containsText" dxfId="362" priority="83" operator="containsText" text="Summary">
      <formula>NOT(ISERROR(SEARCH("Summary",K4)))</formula>
    </cfRule>
    <cfRule type="containsText" dxfId="361" priority="85" operator="containsText" text="In Guide">
      <formula>NOT(ISERROR(SEARCH("In Guide",K4)))</formula>
    </cfRule>
  </conditionalFormatting>
  <conditionalFormatting sqref="K4">
    <cfRule type="containsText" dxfId="360" priority="78" operator="containsText" text="Check File/Observation">
      <formula>NOT(ISERROR(SEARCH("Check File/Observation",K4)))</formula>
    </cfRule>
    <cfRule type="containsText" dxfId="359" priority="79" operator="containsText" text="Check File/Finding">
      <formula>NOT(ISERROR(SEARCH("Check File/Finding",K4)))</formula>
    </cfRule>
    <cfRule type="containsText" dxfId="358" priority="80" operator="containsText" text="Check File">
      <formula>NOT(ISERROR(SEARCH("Check File",K4)))</formula>
    </cfRule>
    <cfRule type="containsText" dxfId="357" priority="81" operator="containsText" text="Observation">
      <formula>NOT(ISERROR(SEARCH("Observation",K4)))</formula>
    </cfRule>
    <cfRule type="containsText" dxfId="356" priority="82" operator="containsText" text="Finding">
      <formula>NOT(ISERROR(SEARCH("Finding",K4)))</formula>
    </cfRule>
  </conditionalFormatting>
  <conditionalFormatting sqref="M4">
    <cfRule type="containsText" dxfId="355" priority="72" operator="containsText" text="Check File">
      <formula>NOT(ISERROR(SEARCH("Check File",M4)))</formula>
    </cfRule>
    <cfRule type="containsText" dxfId="354" priority="73" operator="containsText" text="Observation">
      <formula>NOT(ISERROR(SEARCH("Observation",M4)))</formula>
    </cfRule>
    <cfRule type="containsText" dxfId="353" priority="74" operator="containsText" text="Finding">
      <formula>NOT(ISERROR(SEARCH("Finding",M4)))</formula>
    </cfRule>
  </conditionalFormatting>
  <conditionalFormatting sqref="O4">
    <cfRule type="containsText" dxfId="352" priority="66" operator="containsText" text="Check File">
      <formula>NOT(ISERROR(SEARCH("Check File",O4)))</formula>
    </cfRule>
    <cfRule type="containsText" dxfId="351" priority="67" operator="containsText" text="Observation">
      <formula>NOT(ISERROR(SEARCH("Observation",O4)))</formula>
    </cfRule>
    <cfRule type="containsText" dxfId="350" priority="68" operator="containsText" text="Finding">
      <formula>NOT(ISERROR(SEARCH("Finding",O4)))</formula>
    </cfRule>
  </conditionalFormatting>
  <conditionalFormatting sqref="AE4:AF4">
    <cfRule type="containsText" dxfId="349" priority="31" operator="containsText" text="Check File/Observation">
      <formula>NOT(ISERROR(SEARCH("Check File/Observation",AE4)))</formula>
    </cfRule>
    <cfRule type="containsText" dxfId="348" priority="32" operator="containsText" text="Check File/Finding">
      <formula>NOT(ISERROR(SEARCH("Check File/Finding",AE4)))</formula>
    </cfRule>
    <cfRule type="containsText" dxfId="347" priority="33" operator="containsText" text="Check File">
      <formula>NOT(ISERROR(SEARCH("Check File",AE4)))</formula>
    </cfRule>
    <cfRule type="containsText" dxfId="346" priority="34" operator="containsText" text="Observation">
      <formula>NOT(ISERROR(SEARCH("Observation",AE4)))</formula>
    </cfRule>
    <cfRule type="containsText" dxfId="345" priority="35" operator="containsText" text="Finding">
      <formula>NOT(ISERROR(SEARCH("Finding",AE4)))</formula>
    </cfRule>
  </conditionalFormatting>
  <conditionalFormatting sqref="AE4:AF4">
    <cfRule type="containsText" dxfId="344" priority="36" operator="containsText" text="Summary">
      <formula>NOT(ISERROR(SEARCH("Summary",AE4)))</formula>
    </cfRule>
    <cfRule type="containsText" dxfId="343" priority="38" operator="containsText" text="In Guide">
      <formula>NOT(ISERROR(SEARCH("In Guide",AE4)))</formula>
    </cfRule>
  </conditionalFormatting>
  <conditionalFormatting sqref="AJ4">
    <cfRule type="containsText" dxfId="342" priority="22" operator="containsText" text="Summary">
      <formula>NOT(ISERROR(SEARCH("Summary",AJ4)))</formula>
    </cfRule>
    <cfRule type="containsText" dxfId="341" priority="24" operator="containsText" text="In Guide">
      <formula>NOT(ISERROR(SEARCH("In Guide",AJ4)))</formula>
    </cfRule>
  </conditionalFormatting>
  <conditionalFormatting sqref="AJ4">
    <cfRule type="containsText" dxfId="340" priority="17" operator="containsText" text="Check File/Observation">
      <formula>NOT(ISERROR(SEARCH("Check File/Observation",AJ4)))</formula>
    </cfRule>
    <cfRule type="containsText" dxfId="339" priority="18" operator="containsText" text="Check File/Finding">
      <formula>NOT(ISERROR(SEARCH("Check File/Finding",AJ4)))</formula>
    </cfRule>
    <cfRule type="containsText" dxfId="338" priority="19" operator="containsText" text="Check File">
      <formula>NOT(ISERROR(SEARCH("Check File",AJ4)))</formula>
    </cfRule>
    <cfRule type="containsText" dxfId="337" priority="20" operator="containsText" text="Observation">
      <formula>NOT(ISERROR(SEARCH("Observation",AJ4)))</formula>
    </cfRule>
    <cfRule type="containsText" dxfId="336" priority="21" operator="containsText" text="Finding">
      <formula>NOT(ISERROR(SEARCH("Finding",AJ4)))</formula>
    </cfRule>
  </conditionalFormatting>
  <conditionalFormatting sqref="AL4">
    <cfRule type="containsText" dxfId="335" priority="14" operator="containsText" text="Summary">
      <formula>NOT(ISERROR(SEARCH("Summary",AL4)))</formula>
    </cfRule>
    <cfRule type="containsText" dxfId="334" priority="16" operator="containsText" text="In Guide">
      <formula>NOT(ISERROR(SEARCH("In Guide",AL4)))</formula>
    </cfRule>
  </conditionalFormatting>
  <conditionalFormatting sqref="AL4">
    <cfRule type="containsText" dxfId="333" priority="9" operator="containsText" text="Check File/Observation">
      <formula>NOT(ISERROR(SEARCH("Check File/Observation",AL4)))</formula>
    </cfRule>
    <cfRule type="containsText" dxfId="332" priority="10" operator="containsText" text="Check File/Finding">
      <formula>NOT(ISERROR(SEARCH("Check File/Finding",AL4)))</formula>
    </cfRule>
    <cfRule type="containsText" dxfId="331" priority="11" operator="containsText" text="Check File">
      <formula>NOT(ISERROR(SEARCH("Check File",AL4)))</formula>
    </cfRule>
    <cfRule type="containsText" dxfId="330" priority="12" operator="containsText" text="Observation">
      <formula>NOT(ISERROR(SEARCH("Observation",AL4)))</formula>
    </cfRule>
    <cfRule type="containsText" dxfId="329" priority="13" operator="containsText" text="Finding">
      <formula>NOT(ISERROR(SEARCH("Finding",AL4)))</formula>
    </cfRule>
  </conditionalFormatting>
  <conditionalFormatting sqref="AK4">
    <cfRule type="containsText" dxfId="328" priority="4" operator="containsText" text="Check File/Observation">
      <formula>NOT(ISERROR(SEARCH("Check File/Observation",AK4)))</formula>
    </cfRule>
    <cfRule type="containsText" dxfId="327" priority="5" operator="containsText" text="Check File/Finding">
      <formula>NOT(ISERROR(SEARCH("Check File/Finding",AK4)))</formula>
    </cfRule>
    <cfRule type="containsText" dxfId="326" priority="6" operator="containsText" text="Check File">
      <formula>NOT(ISERROR(SEARCH("Check File",AK4)))</formula>
    </cfRule>
    <cfRule type="containsText" dxfId="325" priority="7" operator="containsText" text="Observation">
      <formula>NOT(ISERROR(SEARCH("Observation",AK4)))</formula>
    </cfRule>
    <cfRule type="containsText" dxfId="324" priority="8" operator="containsText" text="Finding">
      <formula>NOT(ISERROR(SEARCH("Finding",AK4)))</formula>
    </cfRule>
  </conditionalFormatting>
  <conditionalFormatting sqref="AK4">
    <cfRule type="containsText" dxfId="323" priority="1" operator="containsText" text="Summary">
      <formula>NOT(ISERROR(SEARCH("Summary",AK4)))</formula>
    </cfRule>
    <cfRule type="containsText" dxfId="322" priority="3" operator="containsText" text="In Guide">
      <formula>NOT(ISERROR(SEARCH("In Guide",AK4)))</formula>
    </cfRule>
  </conditionalFormatting>
  <dataValidations disablePrompts="1" count="10">
    <dataValidation type="list" allowBlank="1" showInputMessage="1" sqref="S4:AB10 AD4:AI10 AK4" xr:uid="{06A5D58D-303A-4548-BE8A-60257AF66483}">
      <formula1>"Yes, No, N/A"</formula1>
    </dataValidation>
    <dataValidation type="list" allowBlank="1" showInputMessage="1" sqref="AJ5:AL10" xr:uid="{F5CB3C0B-ACB3-4175-B0D5-4D01D467DE54}">
      <formula1>"Yes-With Supporting Doc, Yes-Supporting Doc Needed, No, N/A"</formula1>
    </dataValidation>
    <dataValidation type="list" allowBlank="1" showInputMessage="1" sqref="Q4:Q10" xr:uid="{76B61074-B35E-440C-859B-706C7FB1E97C}">
      <formula1>"Yes, No"</formula1>
    </dataValidation>
    <dataValidation type="list" allowBlank="1" showInputMessage="1" sqref="J5:J10" xr:uid="{F2EC2A63-6302-44D0-96BB-0C7881AAA180}">
      <formula1>"Yes-With #, No, N/A"</formula1>
    </dataValidation>
    <dataValidation type="list" allowBlank="1" showInputMessage="1" sqref="H4" xr:uid="{33C0C3D1-74ED-4957-B998-556C5BA053D1}">
      <formula1>"Driver License, Baptismal Record, Birth Certificate, DD-214, Fed State or local ID Card, Passport, Hospital Record of Birth, Public Assistance or Social Services Record, School Record or ID Card, Work Permit, Family Bible"</formula1>
    </dataValidation>
    <dataValidation type="list" allowBlank="1" showInputMessage="1" sqref="K4:K10" xr:uid="{B8841795-91CD-4301-BAE9-D8EF3FC675AA}">
      <formula1>"Pregnant/Parenting, Youth with Disability, Homeless, Foster Care, Basic Skill Deficiency, English Language Learner, Need Additional Assistance"</formula1>
    </dataValidation>
    <dataValidation type="list" allowBlank="1" showInputMessage="1" sqref="O4:O10" xr:uid="{3274B3CF-D153-4DE8-B7B2-820EE0242920}">
      <formula1>"In-School Secondary School, In School Secondary School or less(K-12), In School Alternative School"</formula1>
    </dataValidation>
    <dataValidation type="list" allowBlank="1" showInputMessage="1" sqref="M4:M10" xr:uid="{4E21E1DA-1FEE-440C-BE6C-6D61CB31B3F2}">
      <formula1>"last 6 mth SNAP TANF SSI Public Assistance, Family total income not exceed higher of proverty line or 70% of lower livinf standard, Homeless Runaway Foster Care, Free/Reduced-priced lunch, youth w/Disability, High Proverty Area, 5% income exception"</formula1>
    </dataValidation>
    <dataValidation type="list" allowBlank="1" showInputMessage="1" sqref="J4" xr:uid="{B0F44D7F-21CA-4485-8ADE-9ECEB271961B}">
      <formula1>"Yes with #, No, N/A"</formula1>
    </dataValidation>
    <dataValidation type="list" allowBlank="1" showInputMessage="1" sqref="AL4 AJ4" xr:uid="{14A7DAA5-8330-4F0B-9692-437008FFBB9C}">
      <formula1>"Yes-With Support Doc, Yes-Need Support Doc, No, N/A"</formula1>
    </dataValidation>
  </dataValidations>
  <hyperlinks>
    <hyperlink ref="O2:P2" r:id="rId1" display="https://dol.ny.gov/wioa-title-1-youth-program-eligibility-brief" xr:uid="{0951DD4C-8427-4C22-A354-406672F0FB4A}"/>
    <hyperlink ref="M2:N2" r:id="rId2" display="https://dol.ny.gov/wioa-title-1-youth-program-eligibility-brief" xr:uid="{86CDE72B-7C88-4AEA-943C-9BB5403BE15B}"/>
    <hyperlink ref="K2:L2" r:id="rId3" display="https://dol.ny.gov/wioa-title-1-youth-program-eligibility-brief" xr:uid="{27F3A916-67E3-4E01-A438-64010C85C0E3}"/>
    <hyperlink ref="G2:J2" r:id="rId4" display="https://dol.ny.gov/wioa-title-1-youth-program-eligibility-brief" xr:uid="{FE8DB80B-9CA4-4C73-A52D-C48BC02A460F}"/>
    <hyperlink ref="AC2:AD2" r:id="rId5" display="https://wdr.doleta.gov/directives/attach/TEGL/TEGL_21-16_Acc.pdf" xr:uid="{A86EB9E3-358F-4F6A-9FF2-84D604681EF6}"/>
    <hyperlink ref="AE2:AF2" r:id="rId6" display="https://wdr.doleta.gov/directives/attach/TEGL/TEGL_21-16_Acc.pdf" xr:uid="{DF393B9D-0DA2-4703-8438-A864830A802C}"/>
    <hyperlink ref="V2:AB2" r:id="rId7" display="https://wdr.doleta.gov/directives/attach/TEGL/TEGL_21-16_Acc.pdf" xr:uid="{B5528F1B-3456-46DF-B92F-C86E8F7619A1}"/>
  </hyperlinks>
  <pageMargins left="0.7" right="0.7" top="0.75" bottom="0.75" header="0.3" footer="0.3"/>
  <pageSetup orientation="portrait" horizontalDpi="90" verticalDpi="90" r:id="rId8"/>
  <tableParts count="1">
    <tablePart r:id="rId9"/>
  </tableParts>
  <extLst>
    <ext xmlns:x14="http://schemas.microsoft.com/office/spreadsheetml/2009/9/main" uri="{78C0D931-6437-407d-A8EE-F0AAD7539E65}">
      <x14:conditionalFormattings>
        <x14:conditionalFormatting xmlns:xm="http://schemas.microsoft.com/office/excel/2006/main">
          <x14:cfRule type="containsText" priority="200" operator="containsText" id="{0496740A-89DA-43B4-BBAE-36ECB249A06C}">
            <xm:f>NOT(ISERROR(SEARCH("Resolved",J4)))</xm:f>
            <xm:f>"Resolved"</xm:f>
            <x14:dxf>
              <font>
                <color rgb="FF006100"/>
              </font>
              <fill>
                <patternFill>
                  <bgColor rgb="FFC6EFCE"/>
                </patternFill>
              </fill>
            </x14:dxf>
          </x14:cfRule>
          <xm:sqref>J4 AD4 AG4:AI4</xm:sqref>
        </x14:conditionalFormatting>
        <x14:conditionalFormatting xmlns:xm="http://schemas.microsoft.com/office/excel/2006/main">
          <x14:cfRule type="containsText" priority="165" operator="containsText" id="{A2467930-2789-4AB4-9F86-D914CC7EED95}">
            <xm:f>NOT(ISERROR(SEARCH("Resolved",Q4)))</xm:f>
            <xm:f>"Resolved"</xm:f>
            <x14:dxf>
              <font>
                <color rgb="FF006100"/>
              </font>
              <fill>
                <patternFill>
                  <bgColor rgb="FFC6EFCE"/>
                </patternFill>
              </fill>
            </x14:dxf>
          </x14:cfRule>
          <xm:sqref>Q4</xm:sqref>
        </x14:conditionalFormatting>
        <x14:conditionalFormatting xmlns:xm="http://schemas.microsoft.com/office/excel/2006/main">
          <x14:cfRule type="containsText" priority="98" operator="containsText" id="{A73E335F-CD72-46A9-8C96-8C9991636FDA}">
            <xm:f>NOT(ISERROR(SEARCH("Resolved",S4)))</xm:f>
            <xm:f>"Resolved"</xm:f>
            <x14:dxf>
              <font>
                <color rgb="FF006100"/>
              </font>
              <fill>
                <patternFill>
                  <bgColor rgb="FFC6EFCE"/>
                </patternFill>
              </fill>
            </x14:dxf>
          </x14:cfRule>
          <xm:sqref>S4:AB4</xm:sqref>
        </x14:conditionalFormatting>
        <x14:conditionalFormatting xmlns:xm="http://schemas.microsoft.com/office/excel/2006/main">
          <x14:cfRule type="containsText" priority="84" operator="containsText" id="{DEE3BBF7-6078-4BB8-B472-5EB450A94BE1}">
            <xm:f>NOT(ISERROR(SEARCH("Resolved",K4)))</xm:f>
            <xm:f>"Resolved"</xm:f>
            <x14:dxf>
              <font>
                <color rgb="FF006100"/>
              </font>
              <fill>
                <patternFill>
                  <bgColor rgb="FFC6EFCE"/>
                </patternFill>
              </fill>
            </x14:dxf>
          </x14:cfRule>
          <xm:sqref>K4</xm:sqref>
        </x14:conditionalFormatting>
        <x14:conditionalFormatting xmlns:xm="http://schemas.microsoft.com/office/excel/2006/main">
          <x14:cfRule type="containsText" priority="37" operator="containsText" id="{8096B5E1-B2FB-4DE6-9CA7-D93BD030BF1B}">
            <xm:f>NOT(ISERROR(SEARCH("Resolved",AE4)))</xm:f>
            <xm:f>"Resolved"</xm:f>
            <x14:dxf>
              <font>
                <color rgb="FF006100"/>
              </font>
              <fill>
                <patternFill>
                  <bgColor rgb="FFC6EFCE"/>
                </patternFill>
              </fill>
            </x14:dxf>
          </x14:cfRule>
          <xm:sqref>AE4:AF4</xm:sqref>
        </x14:conditionalFormatting>
        <x14:conditionalFormatting xmlns:xm="http://schemas.microsoft.com/office/excel/2006/main">
          <x14:cfRule type="containsText" priority="23" operator="containsText" id="{17CDC875-DB83-4D07-899A-F7C67225E1D4}">
            <xm:f>NOT(ISERROR(SEARCH("Resolved",AJ4)))</xm:f>
            <xm:f>"Resolved"</xm:f>
            <x14:dxf>
              <font>
                <color rgb="FF006100"/>
              </font>
              <fill>
                <patternFill>
                  <bgColor rgb="FFC6EFCE"/>
                </patternFill>
              </fill>
            </x14:dxf>
          </x14:cfRule>
          <xm:sqref>AJ4</xm:sqref>
        </x14:conditionalFormatting>
        <x14:conditionalFormatting xmlns:xm="http://schemas.microsoft.com/office/excel/2006/main">
          <x14:cfRule type="containsText" priority="15" operator="containsText" id="{88CFC0F0-844C-4247-B54F-D79FA50F88AB}">
            <xm:f>NOT(ISERROR(SEARCH("Resolved",AL4)))</xm:f>
            <xm:f>"Resolved"</xm:f>
            <x14:dxf>
              <font>
                <color rgb="FF006100"/>
              </font>
              <fill>
                <patternFill>
                  <bgColor rgb="FFC6EFCE"/>
                </patternFill>
              </fill>
            </x14:dxf>
          </x14:cfRule>
          <xm:sqref>AL4</xm:sqref>
        </x14:conditionalFormatting>
        <x14:conditionalFormatting xmlns:xm="http://schemas.microsoft.com/office/excel/2006/main">
          <x14:cfRule type="containsText" priority="2" operator="containsText" id="{09FADE4F-F895-4088-B0D7-7D4D208AC8BA}">
            <xm:f>NOT(ISERROR(SEARCH("Resolved",AK4)))</xm:f>
            <xm:f>"Resolved"</xm:f>
            <x14:dxf>
              <font>
                <color rgb="FF006100"/>
              </font>
              <fill>
                <patternFill>
                  <bgColor rgb="FFC6EFCE"/>
                </patternFill>
              </fill>
            </x14:dxf>
          </x14:cfRule>
          <xm:sqref>AK4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xr:uid="{097DE8A1-4F7E-44E9-B55E-4E210F89608B}">
          <x14:formula1>
            <xm:f>'DEV Chart'!$B$110:$B$128</xm:f>
          </x14:formula1>
          <xm:sqref>H5:H10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26C1-DC5E-408C-A8BC-01FBA90D5731}">
  <sheetPr codeName="Sheet6">
    <tabColor theme="8" tint="0.59999389629810485"/>
  </sheetPr>
  <dimension ref="A1:AO124"/>
  <sheetViews>
    <sheetView zoomScale="80" zoomScaleNormal="80" workbookViewId="0">
      <pane xSplit="2" ySplit="4" topLeftCell="C5" activePane="bottomRight" state="frozen"/>
      <selection pane="topRight" activeCell="C1" sqref="C1"/>
      <selection pane="bottomLeft" activeCell="A5" sqref="A5"/>
      <selection pane="bottomRight" activeCell="E16" sqref="E16"/>
    </sheetView>
  </sheetViews>
  <sheetFormatPr defaultColWidth="15.5703125" defaultRowHeight="15" x14ac:dyDescent="0.25"/>
  <cols>
    <col min="1" max="1" width="41.28515625" style="6" customWidth="1"/>
    <col min="2" max="2" width="21.140625" style="8" customWidth="1"/>
    <col min="3" max="3" width="16.85546875" style="8" customWidth="1"/>
    <col min="4" max="4" width="29" style="8" bestFit="1" customWidth="1"/>
    <col min="5" max="5" width="21.85546875" style="8" customWidth="1"/>
    <col min="6" max="7" width="15.5703125" style="8"/>
    <col min="8" max="8" width="23.5703125" style="8" customWidth="1"/>
    <col min="9" max="9" width="17.42578125" style="8" customWidth="1"/>
    <col min="10" max="10" width="16.42578125" style="8" customWidth="1"/>
    <col min="11" max="11" width="27.140625" style="8" bestFit="1" customWidth="1"/>
    <col min="12" max="12" width="31.140625" style="8" customWidth="1"/>
    <col min="13" max="13" width="27.5703125" style="8" customWidth="1"/>
    <col min="14" max="14" width="32.140625" style="8" customWidth="1"/>
    <col min="15" max="15" width="27.5703125" style="8" customWidth="1"/>
    <col min="16" max="16" width="29.85546875" style="8" customWidth="1"/>
    <col min="17" max="27" width="25.5703125" style="8" customWidth="1"/>
    <col min="28" max="28" width="26.42578125" style="8" customWidth="1"/>
    <col min="29" max="29" width="31.42578125" style="8" customWidth="1"/>
    <col min="30" max="30" width="30.5703125" style="8" customWidth="1"/>
    <col min="31" max="31" width="29.5703125" style="8" customWidth="1"/>
    <col min="32" max="32" width="25.5703125" style="8" customWidth="1"/>
    <col min="33" max="35" width="25.85546875" style="7" customWidth="1"/>
    <col min="36" max="36" width="28.42578125" style="7" customWidth="1"/>
    <col min="37" max="37" width="25.85546875" style="7" customWidth="1"/>
    <col min="38" max="38" width="26.42578125" style="7" customWidth="1"/>
    <col min="39" max="39" width="82.85546875" style="8" customWidth="1"/>
    <col min="40" max="16384" width="15.5703125" style="8"/>
  </cols>
  <sheetData>
    <row r="1" spans="1:41" ht="45" customHeight="1" thickBot="1" x14ac:dyDescent="0.3">
      <c r="A1" s="541" t="str">
        <f>'Adult, DW, TAA'!A1</f>
        <v xml:space="preserve">LWDA Name: </v>
      </c>
      <c r="B1" s="541" t="str">
        <f>'Adult, DW, TAA'!B1</f>
        <v>XYC LWDA</v>
      </c>
      <c r="C1" s="541" t="str">
        <f>'Adult, DW, TAA'!C1</f>
        <v>Review Period:</v>
      </c>
      <c r="D1" s="541" t="str">
        <f>'Adult, DW, TAA'!D1</f>
        <v>XX/XX/XX to XX/XX/XX</v>
      </c>
      <c r="E1" s="541"/>
      <c r="F1" s="542"/>
      <c r="G1" s="525" t="s">
        <v>44</v>
      </c>
      <c r="H1" s="526"/>
      <c r="I1" s="526"/>
      <c r="J1" s="526"/>
      <c r="K1" s="526"/>
      <c r="L1" s="526"/>
      <c r="M1" s="526"/>
      <c r="N1" s="526"/>
      <c r="O1" s="526"/>
      <c r="P1" s="526"/>
      <c r="Q1" s="526"/>
      <c r="R1" s="526"/>
      <c r="S1" s="526"/>
      <c r="T1" s="526"/>
      <c r="U1" s="526"/>
      <c r="V1" s="526"/>
      <c r="W1" s="526"/>
      <c r="X1" s="526"/>
      <c r="Y1" s="526"/>
      <c r="Z1" s="526"/>
      <c r="AA1" s="526"/>
      <c r="AB1" s="527"/>
      <c r="AC1" s="533" t="s">
        <v>122</v>
      </c>
      <c r="AD1" s="534"/>
      <c r="AE1" s="534"/>
      <c r="AF1" s="534"/>
      <c r="AG1" s="534"/>
      <c r="AH1" s="534"/>
      <c r="AI1" s="535"/>
      <c r="AJ1" s="536" t="s">
        <v>123</v>
      </c>
      <c r="AK1" s="536"/>
      <c r="AL1" s="536"/>
      <c r="AM1" s="4"/>
    </row>
    <row r="2" spans="1:41" s="9" customFormat="1" ht="129" customHeight="1" thickTop="1" thickBot="1" x14ac:dyDescent="0.35">
      <c r="A2" s="541"/>
      <c r="B2" s="541"/>
      <c r="C2" s="541"/>
      <c r="D2" s="541"/>
      <c r="E2" s="541"/>
      <c r="F2" s="542"/>
      <c r="G2" s="537" t="s">
        <v>178</v>
      </c>
      <c r="H2" s="538"/>
      <c r="I2" s="538"/>
      <c r="J2" s="539"/>
      <c r="K2" s="540" t="s">
        <v>125</v>
      </c>
      <c r="L2" s="539"/>
      <c r="M2" s="540" t="s">
        <v>126</v>
      </c>
      <c r="N2" s="539"/>
      <c r="O2" s="540" t="s">
        <v>127</v>
      </c>
      <c r="P2" s="539"/>
      <c r="Q2" s="157"/>
      <c r="R2" s="531" t="s">
        <v>179</v>
      </c>
      <c r="S2" s="531"/>
      <c r="T2" s="531"/>
      <c r="U2" s="532"/>
      <c r="V2" s="528" t="s">
        <v>129</v>
      </c>
      <c r="W2" s="529"/>
      <c r="X2" s="529"/>
      <c r="Y2" s="529"/>
      <c r="Z2" s="529"/>
      <c r="AA2" s="529"/>
      <c r="AB2" s="530"/>
      <c r="AC2" s="502" t="s">
        <v>130</v>
      </c>
      <c r="AD2" s="503"/>
      <c r="AE2" s="504" t="s">
        <v>131</v>
      </c>
      <c r="AF2" s="505"/>
      <c r="AG2" s="506" t="s">
        <v>132</v>
      </c>
      <c r="AH2" s="507"/>
      <c r="AI2" s="508"/>
      <c r="AJ2" s="485" t="s">
        <v>46</v>
      </c>
      <c r="AK2" s="486"/>
      <c r="AL2" s="487"/>
      <c r="AM2" s="152"/>
      <c r="AN2" s="59"/>
      <c r="AO2" s="59"/>
    </row>
    <row r="3" spans="1:41" s="6" customFormat="1" ht="75" x14ac:dyDescent="0.25">
      <c r="A3" s="393" t="s">
        <v>761</v>
      </c>
      <c r="B3" s="57" t="s">
        <v>133</v>
      </c>
      <c r="C3" s="57" t="s">
        <v>47</v>
      </c>
      <c r="D3" s="57" t="s">
        <v>134</v>
      </c>
      <c r="E3" s="57" t="s">
        <v>135</v>
      </c>
      <c r="F3" s="57" t="s">
        <v>71</v>
      </c>
      <c r="G3" s="123" t="s">
        <v>136</v>
      </c>
      <c r="H3" s="112" t="s">
        <v>137</v>
      </c>
      <c r="I3" s="112" t="s">
        <v>138</v>
      </c>
      <c r="J3" s="124" t="s">
        <v>139</v>
      </c>
      <c r="K3" s="126" t="s">
        <v>140</v>
      </c>
      <c r="L3" s="127" t="s">
        <v>141</v>
      </c>
      <c r="M3" s="126" t="s">
        <v>142</v>
      </c>
      <c r="N3" s="127" t="s">
        <v>143</v>
      </c>
      <c r="O3" s="126" t="s">
        <v>144</v>
      </c>
      <c r="P3" s="127" t="s">
        <v>145</v>
      </c>
      <c r="Q3" s="158" t="s">
        <v>180</v>
      </c>
      <c r="R3" s="112" t="s">
        <v>147</v>
      </c>
      <c r="S3" s="112" t="s">
        <v>148</v>
      </c>
      <c r="T3" s="112" t="s">
        <v>149</v>
      </c>
      <c r="U3" s="143" t="s">
        <v>150</v>
      </c>
      <c r="V3" s="142" t="s">
        <v>151</v>
      </c>
      <c r="W3" s="112" t="s">
        <v>152</v>
      </c>
      <c r="X3" s="112" t="s">
        <v>153</v>
      </c>
      <c r="Y3" s="112" t="s">
        <v>154</v>
      </c>
      <c r="Z3" s="112" t="s">
        <v>155</v>
      </c>
      <c r="AA3" s="112" t="s">
        <v>156</v>
      </c>
      <c r="AB3" s="143" t="s">
        <v>157</v>
      </c>
      <c r="AC3" s="114" t="s">
        <v>158</v>
      </c>
      <c r="AD3" s="116" t="s">
        <v>159</v>
      </c>
      <c r="AE3" s="114" t="s">
        <v>160</v>
      </c>
      <c r="AF3" s="116" t="s">
        <v>161</v>
      </c>
      <c r="AG3" s="115" t="s">
        <v>181</v>
      </c>
      <c r="AH3" s="115" t="s">
        <v>163</v>
      </c>
      <c r="AI3" s="116" t="s">
        <v>164</v>
      </c>
      <c r="AJ3" s="170" t="s">
        <v>77</v>
      </c>
      <c r="AK3" s="362" t="s">
        <v>750</v>
      </c>
      <c r="AL3" s="171" t="s">
        <v>78</v>
      </c>
      <c r="AM3" s="95" t="s">
        <v>165</v>
      </c>
      <c r="AN3" s="52"/>
      <c r="AO3" s="52"/>
    </row>
    <row r="4" spans="1:41" s="111" customFormat="1" ht="93.75" x14ac:dyDescent="0.3">
      <c r="A4" s="118" t="s">
        <v>80</v>
      </c>
      <c r="B4" s="119" t="s">
        <v>182</v>
      </c>
      <c r="C4" s="120" t="s">
        <v>183</v>
      </c>
      <c r="D4" s="120" t="s">
        <v>184</v>
      </c>
      <c r="E4" s="121">
        <v>44531</v>
      </c>
      <c r="F4" s="122" t="s">
        <v>169</v>
      </c>
      <c r="G4" s="60">
        <v>36526</v>
      </c>
      <c r="H4" s="93" t="s">
        <v>170</v>
      </c>
      <c r="I4" s="183">
        <f t="shared" ref="I4:I10" si="0">(E4-G4)/365.25</f>
        <v>21.916495550992472</v>
      </c>
      <c r="J4" s="125" t="s">
        <v>171</v>
      </c>
      <c r="K4" s="128" t="s">
        <v>172</v>
      </c>
      <c r="L4" s="129" t="s">
        <v>173</v>
      </c>
      <c r="M4" s="117" t="s">
        <v>172</v>
      </c>
      <c r="N4" s="129" t="s">
        <v>173</v>
      </c>
      <c r="O4" s="130" t="s">
        <v>172</v>
      </c>
      <c r="P4" s="129" t="s">
        <v>173</v>
      </c>
      <c r="Q4" s="159" t="s">
        <v>174</v>
      </c>
      <c r="R4" s="93" t="s">
        <v>175</v>
      </c>
      <c r="S4" s="78" t="s">
        <v>176</v>
      </c>
      <c r="T4" s="78" t="s">
        <v>176</v>
      </c>
      <c r="U4" s="82" t="s">
        <v>176</v>
      </c>
      <c r="V4" s="81" t="s">
        <v>176</v>
      </c>
      <c r="W4" s="78" t="s">
        <v>176</v>
      </c>
      <c r="X4" s="78" t="s">
        <v>176</v>
      </c>
      <c r="Y4" s="78" t="s">
        <v>176</v>
      </c>
      <c r="Z4" s="78" t="s">
        <v>176</v>
      </c>
      <c r="AA4" s="78" t="s">
        <v>176</v>
      </c>
      <c r="AB4" s="82" t="s">
        <v>176</v>
      </c>
      <c r="AC4" s="117" t="s">
        <v>177</v>
      </c>
      <c r="AD4" s="82" t="s">
        <v>176</v>
      </c>
      <c r="AE4" s="81" t="s">
        <v>176</v>
      </c>
      <c r="AF4" s="82" t="s">
        <v>176</v>
      </c>
      <c r="AG4" s="78" t="s">
        <v>176</v>
      </c>
      <c r="AH4" s="78" t="s">
        <v>176</v>
      </c>
      <c r="AI4" s="82" t="s">
        <v>176</v>
      </c>
      <c r="AJ4" s="78" t="s">
        <v>95</v>
      </c>
      <c r="AK4" s="78" t="s">
        <v>90</v>
      </c>
      <c r="AL4" s="82" t="s">
        <v>96</v>
      </c>
      <c r="AM4" s="109"/>
      <c r="AN4" s="110"/>
      <c r="AO4" s="110"/>
    </row>
    <row r="5" spans="1:41" s="249" customFormat="1" ht="60" customHeight="1" x14ac:dyDescent="0.3">
      <c r="A5" s="237">
        <v>1</v>
      </c>
      <c r="B5" s="238"/>
      <c r="C5" s="238"/>
      <c r="D5" s="373"/>
      <c r="E5" s="239"/>
      <c r="F5" s="99"/>
      <c r="G5" s="240"/>
      <c r="H5" s="213"/>
      <c r="I5" s="207">
        <f t="shared" si="0"/>
        <v>0</v>
      </c>
      <c r="J5" s="213"/>
      <c r="K5" s="209"/>
      <c r="L5" s="241"/>
      <c r="M5" s="209"/>
      <c r="N5" s="241"/>
      <c r="O5" s="209"/>
      <c r="P5" s="241"/>
      <c r="Q5" s="212"/>
      <c r="R5" s="242"/>
      <c r="S5" s="243"/>
      <c r="T5" s="243"/>
      <c r="U5" s="244"/>
      <c r="V5" s="245"/>
      <c r="W5" s="242"/>
      <c r="X5" s="242"/>
      <c r="Y5" s="242"/>
      <c r="Z5" s="242"/>
      <c r="AA5" s="242"/>
      <c r="AB5" s="246"/>
      <c r="AC5" s="247"/>
      <c r="AD5" s="241"/>
      <c r="AE5" s="181"/>
      <c r="AF5" s="100"/>
      <c r="AG5" s="206"/>
      <c r="AH5" s="206"/>
      <c r="AI5" s="210"/>
      <c r="AJ5" s="213"/>
      <c r="AK5" s="202"/>
      <c r="AL5" s="214"/>
      <c r="AM5" s="248"/>
    </row>
    <row r="6" spans="1:41" s="249" customFormat="1" ht="60" customHeight="1" x14ac:dyDescent="0.3">
      <c r="A6" s="237">
        <v>2</v>
      </c>
      <c r="B6" s="238"/>
      <c r="C6" s="238"/>
      <c r="D6" s="242"/>
      <c r="E6" s="239"/>
      <c r="F6" s="243"/>
      <c r="G6" s="240"/>
      <c r="H6" s="213"/>
      <c r="I6" s="207">
        <f t="shared" si="0"/>
        <v>0</v>
      </c>
      <c r="J6" s="213"/>
      <c r="K6" s="209"/>
      <c r="L6" s="241"/>
      <c r="M6" s="209"/>
      <c r="N6" s="241"/>
      <c r="O6" s="209"/>
      <c r="P6" s="241"/>
      <c r="Q6" s="212"/>
      <c r="R6" s="242"/>
      <c r="S6" s="243"/>
      <c r="T6" s="243"/>
      <c r="U6" s="244"/>
      <c r="V6" s="245"/>
      <c r="W6" s="242"/>
      <c r="X6" s="242"/>
      <c r="Y6" s="242"/>
      <c r="Z6" s="242"/>
      <c r="AA6" s="242"/>
      <c r="AB6" s="244"/>
      <c r="AC6" s="247"/>
      <c r="AD6" s="241"/>
      <c r="AE6" s="209"/>
      <c r="AF6" s="216"/>
      <c r="AG6" s="206"/>
      <c r="AH6" s="206"/>
      <c r="AI6" s="210"/>
      <c r="AJ6" s="213"/>
      <c r="AK6" s="202"/>
      <c r="AL6" s="214"/>
      <c r="AM6" s="248"/>
    </row>
    <row r="7" spans="1:41" s="249" customFormat="1" ht="60" customHeight="1" x14ac:dyDescent="0.3">
      <c r="A7" s="237">
        <v>3</v>
      </c>
      <c r="B7" s="238"/>
      <c r="C7" s="238"/>
      <c r="D7" s="242"/>
      <c r="E7" s="239"/>
      <c r="F7" s="238"/>
      <c r="G7" s="240"/>
      <c r="H7" s="213"/>
      <c r="I7" s="207">
        <f t="shared" si="0"/>
        <v>0</v>
      </c>
      <c r="J7" s="213"/>
      <c r="K7" s="209"/>
      <c r="L7" s="241"/>
      <c r="M7" s="209"/>
      <c r="N7" s="241"/>
      <c r="O7" s="209"/>
      <c r="P7" s="241"/>
      <c r="Q7" s="212"/>
      <c r="R7" s="242"/>
      <c r="S7" s="243"/>
      <c r="T7" s="243"/>
      <c r="U7" s="244"/>
      <c r="V7" s="245"/>
      <c r="W7" s="242"/>
      <c r="X7" s="242"/>
      <c r="Y7" s="242"/>
      <c r="Z7" s="242"/>
      <c r="AA7" s="242"/>
      <c r="AB7" s="246"/>
      <c r="AC7" s="247"/>
      <c r="AD7" s="241"/>
      <c r="AE7" s="209"/>
      <c r="AF7" s="216"/>
      <c r="AG7" s="206"/>
      <c r="AH7" s="206"/>
      <c r="AI7" s="210"/>
      <c r="AJ7" s="213"/>
      <c r="AK7" s="202"/>
      <c r="AL7" s="214"/>
      <c r="AM7" s="248"/>
    </row>
    <row r="8" spans="1:41" s="249" customFormat="1" ht="83.25" customHeight="1" x14ac:dyDescent="0.3">
      <c r="B8" s="377"/>
      <c r="C8" s="378"/>
      <c r="D8" s="378"/>
      <c r="E8" s="379"/>
      <c r="F8" s="378"/>
      <c r="G8" s="380"/>
      <c r="H8" s="99"/>
      <c r="I8" s="381">
        <f>(E8-G8)/365.25</f>
        <v>0</v>
      </c>
      <c r="J8" s="382"/>
      <c r="K8" s="211"/>
      <c r="L8" s="383"/>
      <c r="M8" s="211"/>
      <c r="N8" s="383"/>
      <c r="O8" s="384"/>
      <c r="P8" s="383"/>
      <c r="Q8" s="385"/>
      <c r="R8" s="386"/>
      <c r="S8" s="379"/>
      <c r="T8" s="379"/>
      <c r="U8" s="387"/>
      <c r="V8" s="386"/>
      <c r="W8" s="378"/>
      <c r="X8" s="378"/>
      <c r="Y8" s="378"/>
      <c r="Z8" s="378"/>
      <c r="AA8" s="378"/>
      <c r="AB8" s="388"/>
      <c r="AC8" s="384"/>
      <c r="AD8" s="383"/>
      <c r="AE8" s="384"/>
      <c r="AF8" s="383"/>
      <c r="AG8" s="206"/>
      <c r="AH8" s="389"/>
      <c r="AI8" s="390"/>
      <c r="AJ8" s="94"/>
      <c r="AK8" s="204"/>
      <c r="AL8" s="391"/>
      <c r="AM8" s="392"/>
    </row>
    <row r="9" spans="1:41" s="249" customFormat="1" ht="60" customHeight="1" x14ac:dyDescent="0.3">
      <c r="A9" s="237">
        <v>4</v>
      </c>
      <c r="B9" s="238"/>
      <c r="C9" s="238"/>
      <c r="D9" s="242"/>
      <c r="E9" s="239"/>
      <c r="F9" s="238"/>
      <c r="G9" s="240"/>
      <c r="H9" s="213"/>
      <c r="I9" s="207">
        <f t="shared" si="0"/>
        <v>0</v>
      </c>
      <c r="J9" s="213"/>
      <c r="K9" s="209"/>
      <c r="L9" s="241"/>
      <c r="M9" s="209"/>
      <c r="N9" s="241"/>
      <c r="O9" s="209"/>
      <c r="P9" s="241"/>
      <c r="Q9" s="212"/>
      <c r="R9" s="242"/>
      <c r="S9" s="243"/>
      <c r="T9" s="243"/>
      <c r="U9" s="244"/>
      <c r="V9" s="245"/>
      <c r="W9" s="242"/>
      <c r="X9" s="242"/>
      <c r="Y9" s="242"/>
      <c r="Z9" s="242"/>
      <c r="AA9" s="242"/>
      <c r="AB9" s="246"/>
      <c r="AC9" s="247"/>
      <c r="AD9" s="241"/>
      <c r="AE9" s="209"/>
      <c r="AF9" s="216"/>
      <c r="AG9" s="206"/>
      <c r="AH9" s="206"/>
      <c r="AI9" s="210"/>
      <c r="AJ9" s="213"/>
      <c r="AK9" s="202"/>
      <c r="AL9" s="214"/>
      <c r="AM9" s="248"/>
    </row>
    <row r="10" spans="1:41" s="249" customFormat="1" ht="60" customHeight="1" thickBot="1" x14ac:dyDescent="0.35">
      <c r="A10" s="250">
        <v>5</v>
      </c>
      <c r="B10" s="251"/>
      <c r="C10" s="251"/>
      <c r="D10" s="252"/>
      <c r="E10" s="253"/>
      <c r="F10" s="251"/>
      <c r="G10" s="254"/>
      <c r="H10" s="213"/>
      <c r="I10" s="223">
        <f t="shared" si="0"/>
        <v>0</v>
      </c>
      <c r="J10" s="228"/>
      <c r="K10" s="225"/>
      <c r="L10" s="255"/>
      <c r="M10" s="225"/>
      <c r="N10" s="255"/>
      <c r="O10" s="225"/>
      <c r="P10" s="255"/>
      <c r="Q10" s="227"/>
      <c r="R10" s="256"/>
      <c r="S10" s="257"/>
      <c r="T10" s="257"/>
      <c r="U10" s="258"/>
      <c r="V10" s="259"/>
      <c r="W10" s="256"/>
      <c r="X10" s="256"/>
      <c r="Y10" s="256"/>
      <c r="Z10" s="256"/>
      <c r="AA10" s="256"/>
      <c r="AB10" s="258"/>
      <c r="AC10" s="260"/>
      <c r="AD10" s="255"/>
      <c r="AE10" s="225"/>
      <c r="AF10" s="231"/>
      <c r="AG10" s="222"/>
      <c r="AH10" s="222"/>
      <c r="AI10" s="226"/>
      <c r="AJ10" s="228"/>
      <c r="AK10" s="228"/>
      <c r="AL10" s="229"/>
      <c r="AM10" s="261"/>
    </row>
    <row r="11" spans="1:41" s="147" customFormat="1" ht="18.75" x14ac:dyDescent="0.3">
      <c r="A11" s="144"/>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6"/>
      <c r="AH11" s="146"/>
      <c r="AI11" s="146"/>
      <c r="AJ11" s="146"/>
      <c r="AK11" s="146"/>
      <c r="AL11" s="146"/>
      <c r="AM11" s="145"/>
      <c r="AN11" s="145"/>
      <c r="AO11" s="145"/>
    </row>
    <row r="12" spans="1:41" s="147" customFormat="1" ht="18.75" x14ac:dyDescent="0.3">
      <c r="A12" s="144"/>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6"/>
      <c r="AH12" s="146"/>
      <c r="AI12" s="146"/>
      <c r="AJ12" s="146"/>
      <c r="AK12" s="146"/>
      <c r="AL12" s="146"/>
      <c r="AM12" s="145"/>
      <c r="AN12" s="145"/>
      <c r="AO12" s="145"/>
    </row>
    <row r="13" spans="1:41" s="147" customFormat="1" ht="18.75" x14ac:dyDescent="0.3">
      <c r="A13" s="144"/>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6"/>
      <c r="AH13" s="146"/>
      <c r="AI13" s="146"/>
      <c r="AJ13" s="146"/>
      <c r="AK13" s="146"/>
      <c r="AL13" s="146"/>
      <c r="AM13" s="145"/>
      <c r="AN13" s="145"/>
      <c r="AO13" s="145"/>
    </row>
    <row r="14" spans="1:41" s="147" customFormat="1" ht="18.75" x14ac:dyDescent="0.3">
      <c r="A14" s="144"/>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6"/>
      <c r="AH14" s="146"/>
      <c r="AI14" s="146"/>
      <c r="AJ14" s="146"/>
      <c r="AK14" s="146"/>
      <c r="AL14" s="146"/>
      <c r="AM14" s="145"/>
      <c r="AN14" s="145"/>
      <c r="AO14" s="145"/>
    </row>
    <row r="15" spans="1:41" s="147" customFormat="1" ht="18.75" x14ac:dyDescent="0.3">
      <c r="A15" s="144"/>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6"/>
      <c r="AH15" s="146"/>
      <c r="AI15" s="146"/>
      <c r="AJ15" s="146"/>
      <c r="AK15" s="146"/>
      <c r="AL15" s="146"/>
      <c r="AM15" s="145"/>
      <c r="AN15" s="145"/>
      <c r="AO15" s="145"/>
    </row>
    <row r="16" spans="1:41" s="147" customFormat="1" ht="18.75" x14ac:dyDescent="0.3">
      <c r="A16" s="144"/>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6"/>
      <c r="AH16" s="146"/>
      <c r="AI16" s="146"/>
      <c r="AJ16" s="146"/>
      <c r="AK16" s="146"/>
      <c r="AL16" s="146"/>
      <c r="AM16" s="145"/>
      <c r="AN16" s="145"/>
      <c r="AO16" s="145"/>
    </row>
    <row r="17" spans="1:41" s="147" customFormat="1" ht="18.75" x14ac:dyDescent="0.3">
      <c r="A17" s="144"/>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6"/>
      <c r="AH17" s="146"/>
      <c r="AI17" s="146"/>
      <c r="AJ17" s="146"/>
      <c r="AK17" s="146"/>
      <c r="AL17" s="146"/>
      <c r="AM17" s="145"/>
      <c r="AN17" s="145"/>
      <c r="AO17" s="145"/>
    </row>
    <row r="18" spans="1:41" s="147" customFormat="1" ht="18.75" x14ac:dyDescent="0.3">
      <c r="A18" s="144"/>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6"/>
      <c r="AH18" s="146"/>
      <c r="AI18" s="146"/>
      <c r="AJ18" s="146"/>
      <c r="AK18" s="146"/>
      <c r="AL18" s="146"/>
      <c r="AM18" s="145"/>
      <c r="AN18" s="145"/>
      <c r="AO18" s="145"/>
    </row>
    <row r="19" spans="1:41" s="147" customFormat="1" ht="18.75" x14ac:dyDescent="0.3">
      <c r="A19" s="144"/>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6"/>
      <c r="AH19" s="146"/>
      <c r="AI19" s="146"/>
      <c r="AJ19" s="146"/>
      <c r="AK19" s="146"/>
      <c r="AL19" s="146"/>
      <c r="AM19" s="145"/>
      <c r="AN19" s="145"/>
      <c r="AO19" s="145"/>
    </row>
    <row r="20" spans="1:41" s="147" customFormat="1" ht="18.75" x14ac:dyDescent="0.3">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6"/>
      <c r="AH20" s="146"/>
      <c r="AI20" s="146"/>
      <c r="AJ20" s="146"/>
      <c r="AK20" s="146"/>
      <c r="AL20" s="146"/>
      <c r="AM20" s="145"/>
      <c r="AN20" s="145"/>
      <c r="AO20" s="145"/>
    </row>
    <row r="21" spans="1:41" s="147" customFormat="1" ht="18.75" x14ac:dyDescent="0.3">
      <c r="A21" s="144"/>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6"/>
      <c r="AH21" s="146"/>
      <c r="AI21" s="146"/>
      <c r="AJ21" s="146"/>
      <c r="AK21" s="146"/>
      <c r="AL21" s="146"/>
      <c r="AM21" s="145"/>
      <c r="AN21" s="145"/>
      <c r="AO21" s="145"/>
    </row>
    <row r="22" spans="1:41" s="147" customFormat="1" ht="18.75" x14ac:dyDescent="0.3">
      <c r="A22" s="144"/>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6"/>
      <c r="AH22" s="146"/>
      <c r="AI22" s="146"/>
      <c r="AJ22" s="146"/>
      <c r="AK22" s="146"/>
      <c r="AL22" s="146"/>
      <c r="AM22" s="145"/>
      <c r="AN22" s="145"/>
      <c r="AO22" s="145"/>
    </row>
    <row r="23" spans="1:41" s="147" customFormat="1" x14ac:dyDescent="0.25">
      <c r="A23" s="148"/>
      <c r="AG23" s="149"/>
      <c r="AH23" s="149"/>
      <c r="AI23" s="149"/>
      <c r="AJ23" s="149"/>
      <c r="AK23" s="149"/>
      <c r="AL23" s="149"/>
    </row>
    <row r="24" spans="1:41" s="147" customFormat="1" x14ac:dyDescent="0.25">
      <c r="A24" s="148"/>
      <c r="AG24" s="149"/>
      <c r="AH24" s="149"/>
      <c r="AI24" s="149"/>
      <c r="AJ24" s="149"/>
      <c r="AK24" s="149"/>
      <c r="AL24" s="149"/>
    </row>
    <row r="25" spans="1:41" s="147" customFormat="1" x14ac:dyDescent="0.25">
      <c r="A25" s="148"/>
      <c r="AG25" s="149"/>
      <c r="AH25" s="149"/>
      <c r="AI25" s="149"/>
      <c r="AJ25" s="149"/>
      <c r="AK25" s="149"/>
      <c r="AL25" s="149"/>
    </row>
    <row r="26" spans="1:41" s="147" customFormat="1" x14ac:dyDescent="0.25">
      <c r="A26" s="148"/>
      <c r="AG26" s="149"/>
      <c r="AH26" s="149"/>
      <c r="AI26" s="149"/>
      <c r="AJ26" s="149"/>
      <c r="AK26" s="149"/>
      <c r="AL26" s="149"/>
    </row>
    <row r="27" spans="1:41" s="147" customFormat="1" x14ac:dyDescent="0.25">
      <c r="A27" s="148"/>
      <c r="AG27" s="149"/>
      <c r="AH27" s="149"/>
      <c r="AI27" s="149"/>
      <c r="AJ27" s="149"/>
      <c r="AK27" s="149"/>
      <c r="AL27" s="149"/>
    </row>
    <row r="28" spans="1:41" s="147" customFormat="1" x14ac:dyDescent="0.25">
      <c r="A28" s="148"/>
      <c r="AG28" s="149"/>
      <c r="AH28" s="149"/>
      <c r="AI28" s="149"/>
      <c r="AJ28" s="149"/>
      <c r="AK28" s="149"/>
      <c r="AL28" s="149"/>
    </row>
    <row r="29" spans="1:41" s="147" customFormat="1" x14ac:dyDescent="0.25">
      <c r="A29" s="148"/>
      <c r="AG29" s="149"/>
      <c r="AH29" s="149"/>
      <c r="AI29" s="149"/>
      <c r="AJ29" s="149"/>
      <c r="AK29" s="149"/>
      <c r="AL29" s="149"/>
    </row>
    <row r="30" spans="1:41" s="147" customFormat="1" x14ac:dyDescent="0.25">
      <c r="A30" s="148"/>
      <c r="AG30" s="149"/>
      <c r="AH30" s="149"/>
      <c r="AI30" s="149"/>
      <c r="AJ30" s="149"/>
      <c r="AK30" s="149"/>
      <c r="AL30" s="149"/>
    </row>
    <row r="31" spans="1:41" s="147" customFormat="1" x14ac:dyDescent="0.25">
      <c r="A31" s="148"/>
      <c r="AG31" s="149"/>
      <c r="AH31" s="149"/>
      <c r="AI31" s="149"/>
      <c r="AJ31" s="149"/>
      <c r="AK31" s="149"/>
      <c r="AL31" s="149"/>
    </row>
    <row r="32" spans="1:41" s="147" customFormat="1" x14ac:dyDescent="0.25">
      <c r="A32" s="148"/>
      <c r="AG32" s="149"/>
      <c r="AH32" s="149"/>
      <c r="AI32" s="149"/>
      <c r="AJ32" s="149"/>
      <c r="AK32" s="149"/>
      <c r="AL32" s="149"/>
    </row>
    <row r="33" spans="1:38" s="147" customFormat="1" x14ac:dyDescent="0.25">
      <c r="A33" s="148"/>
      <c r="AG33" s="149"/>
      <c r="AH33" s="149"/>
      <c r="AI33" s="149"/>
      <c r="AJ33" s="149"/>
      <c r="AK33" s="149"/>
      <c r="AL33" s="149"/>
    </row>
    <row r="34" spans="1:38" s="147" customFormat="1" x14ac:dyDescent="0.25">
      <c r="A34" s="148"/>
      <c r="AG34" s="149"/>
      <c r="AH34" s="149"/>
      <c r="AI34" s="149"/>
      <c r="AJ34" s="149"/>
      <c r="AK34" s="149"/>
      <c r="AL34" s="149"/>
    </row>
    <row r="35" spans="1:38" s="147" customFormat="1" x14ac:dyDescent="0.25">
      <c r="A35" s="148"/>
      <c r="AG35" s="149"/>
      <c r="AH35" s="149"/>
      <c r="AI35" s="149"/>
      <c r="AJ35" s="149"/>
      <c r="AK35" s="149"/>
      <c r="AL35" s="149"/>
    </row>
    <row r="36" spans="1:38" s="147" customFormat="1" x14ac:dyDescent="0.25">
      <c r="A36" s="148"/>
      <c r="AG36" s="149"/>
      <c r="AH36" s="149"/>
      <c r="AI36" s="149"/>
      <c r="AJ36" s="149"/>
      <c r="AK36" s="149"/>
      <c r="AL36" s="149"/>
    </row>
    <row r="37" spans="1:38" s="147" customFormat="1" x14ac:dyDescent="0.25">
      <c r="A37" s="148"/>
      <c r="AG37" s="149"/>
      <c r="AH37" s="149"/>
      <c r="AI37" s="149"/>
      <c r="AJ37" s="149"/>
      <c r="AK37" s="149"/>
      <c r="AL37" s="149"/>
    </row>
    <row r="38" spans="1:38" s="147" customFormat="1" x14ac:dyDescent="0.25">
      <c r="A38" s="148"/>
      <c r="AG38" s="149"/>
      <c r="AH38" s="149"/>
      <c r="AI38" s="149"/>
      <c r="AJ38" s="149"/>
      <c r="AK38" s="149"/>
      <c r="AL38" s="149"/>
    </row>
    <row r="39" spans="1:38" s="147" customFormat="1" x14ac:dyDescent="0.25">
      <c r="A39" s="148"/>
      <c r="AG39" s="149"/>
      <c r="AH39" s="149"/>
      <c r="AI39" s="149"/>
      <c r="AJ39" s="149"/>
      <c r="AK39" s="149"/>
      <c r="AL39" s="149"/>
    </row>
    <row r="40" spans="1:38" s="147" customFormat="1" x14ac:dyDescent="0.25">
      <c r="A40" s="148"/>
      <c r="AG40" s="149"/>
      <c r="AH40" s="149"/>
      <c r="AI40" s="149"/>
      <c r="AJ40" s="149"/>
      <c r="AK40" s="149"/>
      <c r="AL40" s="149"/>
    </row>
    <row r="41" spans="1:38" s="147" customFormat="1" x14ac:dyDescent="0.25">
      <c r="A41" s="148"/>
      <c r="AG41" s="149"/>
      <c r="AH41" s="149"/>
      <c r="AI41" s="149"/>
      <c r="AJ41" s="149"/>
      <c r="AK41" s="149"/>
      <c r="AL41" s="149"/>
    </row>
    <row r="42" spans="1:38" s="147" customFormat="1" x14ac:dyDescent="0.25">
      <c r="A42" s="148"/>
      <c r="AG42" s="149"/>
      <c r="AH42" s="149"/>
      <c r="AI42" s="149"/>
      <c r="AJ42" s="149"/>
      <c r="AK42" s="149"/>
      <c r="AL42" s="149"/>
    </row>
    <row r="43" spans="1:38" s="147" customFormat="1" x14ac:dyDescent="0.25">
      <c r="A43" s="148"/>
      <c r="AG43" s="149"/>
      <c r="AH43" s="149"/>
      <c r="AI43" s="149"/>
      <c r="AJ43" s="149"/>
      <c r="AK43" s="149"/>
      <c r="AL43" s="149"/>
    </row>
    <row r="44" spans="1:38" s="147" customFormat="1" x14ac:dyDescent="0.25">
      <c r="A44" s="148"/>
      <c r="AG44" s="149"/>
      <c r="AH44" s="149"/>
      <c r="AI44" s="149"/>
      <c r="AJ44" s="149"/>
      <c r="AK44" s="149"/>
      <c r="AL44" s="149"/>
    </row>
    <row r="45" spans="1:38" s="147" customFormat="1" x14ac:dyDescent="0.25">
      <c r="A45" s="148"/>
      <c r="AG45" s="149"/>
      <c r="AH45" s="149"/>
      <c r="AI45" s="149"/>
      <c r="AJ45" s="149"/>
      <c r="AK45" s="149"/>
      <c r="AL45" s="149"/>
    </row>
    <row r="46" spans="1:38" s="147" customFormat="1" x14ac:dyDescent="0.25">
      <c r="A46" s="148"/>
      <c r="AG46" s="149"/>
      <c r="AH46" s="149"/>
      <c r="AI46" s="149"/>
      <c r="AJ46" s="149"/>
      <c r="AK46" s="149"/>
      <c r="AL46" s="149"/>
    </row>
    <row r="47" spans="1:38" s="147" customFormat="1" x14ac:dyDescent="0.25">
      <c r="A47" s="148"/>
      <c r="AG47" s="149"/>
      <c r="AH47" s="149"/>
      <c r="AI47" s="149"/>
      <c r="AJ47" s="149"/>
      <c r="AK47" s="149"/>
      <c r="AL47" s="149"/>
    </row>
    <row r="48" spans="1:38" s="147" customFormat="1" x14ac:dyDescent="0.25">
      <c r="A48" s="148"/>
      <c r="AG48" s="149"/>
      <c r="AH48" s="149"/>
      <c r="AI48" s="149"/>
      <c r="AJ48" s="149"/>
      <c r="AK48" s="149"/>
      <c r="AL48" s="149"/>
    </row>
    <row r="49" spans="1:38" s="147" customFormat="1" x14ac:dyDescent="0.25">
      <c r="A49" s="148"/>
      <c r="AG49" s="149"/>
      <c r="AH49" s="149"/>
      <c r="AI49" s="149"/>
      <c r="AJ49" s="149"/>
      <c r="AK49" s="149"/>
      <c r="AL49" s="149"/>
    </row>
    <row r="50" spans="1:38" s="147" customFormat="1" x14ac:dyDescent="0.25">
      <c r="A50" s="148"/>
      <c r="AG50" s="149"/>
      <c r="AH50" s="149"/>
      <c r="AI50" s="149"/>
      <c r="AJ50" s="149"/>
      <c r="AK50" s="149"/>
      <c r="AL50" s="149"/>
    </row>
    <row r="51" spans="1:38" s="147" customFormat="1" x14ac:dyDescent="0.25">
      <c r="A51" s="148"/>
      <c r="AG51" s="149"/>
      <c r="AH51" s="149"/>
      <c r="AI51" s="149"/>
      <c r="AJ51" s="149"/>
      <c r="AK51" s="149"/>
      <c r="AL51" s="149"/>
    </row>
    <row r="52" spans="1:38" s="147" customFormat="1" x14ac:dyDescent="0.25">
      <c r="A52" s="148"/>
      <c r="AG52" s="149"/>
      <c r="AH52" s="149"/>
      <c r="AI52" s="149"/>
      <c r="AJ52" s="149"/>
      <c r="AK52" s="149"/>
      <c r="AL52" s="149"/>
    </row>
    <row r="53" spans="1:38" s="147" customFormat="1" x14ac:dyDescent="0.25">
      <c r="A53" s="148"/>
      <c r="AG53" s="149"/>
      <c r="AH53" s="149"/>
      <c r="AI53" s="149"/>
      <c r="AJ53" s="149"/>
      <c r="AK53" s="149"/>
      <c r="AL53" s="149"/>
    </row>
    <row r="54" spans="1:38" s="147" customFormat="1" x14ac:dyDescent="0.25">
      <c r="A54" s="148"/>
      <c r="AG54" s="149"/>
      <c r="AH54" s="149"/>
      <c r="AI54" s="149"/>
      <c r="AJ54" s="149"/>
      <c r="AK54" s="149"/>
      <c r="AL54" s="149"/>
    </row>
    <row r="55" spans="1:38" s="147" customFormat="1" x14ac:dyDescent="0.25">
      <c r="A55" s="148"/>
      <c r="AG55" s="149"/>
      <c r="AH55" s="149"/>
      <c r="AI55" s="149"/>
      <c r="AJ55" s="149"/>
      <c r="AK55" s="149"/>
      <c r="AL55" s="149"/>
    </row>
    <row r="56" spans="1:38" s="147" customFormat="1" x14ac:dyDescent="0.25">
      <c r="A56" s="148"/>
      <c r="AG56" s="149"/>
      <c r="AH56" s="149"/>
      <c r="AI56" s="149"/>
      <c r="AJ56" s="149"/>
      <c r="AK56" s="149"/>
      <c r="AL56" s="149"/>
    </row>
    <row r="57" spans="1:38" s="147" customFormat="1" x14ac:dyDescent="0.25">
      <c r="A57" s="148"/>
      <c r="AG57" s="149"/>
      <c r="AH57" s="149"/>
      <c r="AI57" s="149"/>
      <c r="AJ57" s="149"/>
      <c r="AK57" s="149"/>
      <c r="AL57" s="149"/>
    </row>
    <row r="58" spans="1:38" s="147" customFormat="1" x14ac:dyDescent="0.25">
      <c r="A58" s="148"/>
      <c r="AG58" s="149"/>
      <c r="AH58" s="149"/>
      <c r="AI58" s="149"/>
      <c r="AJ58" s="149"/>
      <c r="AK58" s="149"/>
      <c r="AL58" s="149"/>
    </row>
    <row r="59" spans="1:38" s="147" customFormat="1" x14ac:dyDescent="0.25">
      <c r="A59" s="148"/>
      <c r="AG59" s="149"/>
      <c r="AH59" s="149"/>
      <c r="AI59" s="149"/>
      <c r="AJ59" s="149"/>
      <c r="AK59" s="149"/>
      <c r="AL59" s="149"/>
    </row>
    <row r="60" spans="1:38" s="147" customFormat="1" x14ac:dyDescent="0.25">
      <c r="A60" s="148"/>
      <c r="AG60" s="149"/>
      <c r="AH60" s="149"/>
      <c r="AI60" s="149"/>
      <c r="AJ60" s="149"/>
      <c r="AK60" s="149"/>
      <c r="AL60" s="149"/>
    </row>
    <row r="61" spans="1:38" s="147" customFormat="1" x14ac:dyDescent="0.25">
      <c r="A61" s="148"/>
      <c r="AG61" s="149"/>
      <c r="AH61" s="149"/>
      <c r="AI61" s="149"/>
      <c r="AJ61" s="149"/>
      <c r="AK61" s="149"/>
      <c r="AL61" s="149"/>
    </row>
    <row r="62" spans="1:38" s="147" customFormat="1" x14ac:dyDescent="0.25">
      <c r="A62" s="148"/>
      <c r="AG62" s="149"/>
      <c r="AH62" s="149"/>
      <c r="AI62" s="149"/>
      <c r="AJ62" s="149"/>
      <c r="AK62" s="149"/>
      <c r="AL62" s="149"/>
    </row>
    <row r="63" spans="1:38" s="151" customFormat="1" x14ac:dyDescent="0.25">
      <c r="A63" s="150"/>
      <c r="AG63" s="18"/>
      <c r="AH63" s="18"/>
      <c r="AI63" s="18"/>
      <c r="AJ63" s="18"/>
      <c r="AK63" s="18"/>
      <c r="AL63" s="18"/>
    </row>
    <row r="64" spans="1:38" s="151" customFormat="1" x14ac:dyDescent="0.25">
      <c r="A64" s="150"/>
      <c r="AG64" s="18"/>
      <c r="AH64" s="18"/>
      <c r="AI64" s="18"/>
      <c r="AJ64" s="18"/>
      <c r="AK64" s="18"/>
      <c r="AL64" s="18"/>
    </row>
    <row r="65" spans="1:38" s="151" customFormat="1" x14ac:dyDescent="0.25">
      <c r="A65" s="150"/>
      <c r="AG65" s="18"/>
      <c r="AH65" s="18"/>
      <c r="AI65" s="18"/>
      <c r="AJ65" s="18"/>
      <c r="AK65" s="18"/>
      <c r="AL65" s="18"/>
    </row>
    <row r="66" spans="1:38" s="151" customFormat="1" x14ac:dyDescent="0.25">
      <c r="A66" s="150"/>
      <c r="AG66" s="18"/>
      <c r="AH66" s="18"/>
      <c r="AI66" s="18"/>
      <c r="AJ66" s="18"/>
      <c r="AK66" s="18"/>
      <c r="AL66" s="18"/>
    </row>
    <row r="67" spans="1:38" s="151" customFormat="1" x14ac:dyDescent="0.25">
      <c r="A67" s="150"/>
      <c r="AG67" s="18"/>
      <c r="AH67" s="18"/>
      <c r="AI67" s="18"/>
      <c r="AJ67" s="18"/>
      <c r="AK67" s="18"/>
      <c r="AL67" s="18"/>
    </row>
    <row r="68" spans="1:38" s="151" customFormat="1" x14ac:dyDescent="0.25">
      <c r="A68" s="150"/>
      <c r="AG68" s="18"/>
      <c r="AH68" s="18"/>
      <c r="AI68" s="18"/>
      <c r="AJ68" s="18"/>
      <c r="AK68" s="18"/>
      <c r="AL68" s="18"/>
    </row>
    <row r="69" spans="1:38" s="151" customFormat="1" x14ac:dyDescent="0.25">
      <c r="A69" s="150"/>
      <c r="AG69" s="18"/>
      <c r="AH69" s="18"/>
      <c r="AI69" s="18"/>
      <c r="AJ69" s="18"/>
      <c r="AK69" s="18"/>
      <c r="AL69" s="18"/>
    </row>
    <row r="70" spans="1:38" s="151" customFormat="1" x14ac:dyDescent="0.25">
      <c r="A70" s="150"/>
      <c r="AG70" s="18"/>
      <c r="AH70" s="18"/>
      <c r="AI70" s="18"/>
      <c r="AJ70" s="18"/>
      <c r="AK70" s="18"/>
      <c r="AL70" s="18"/>
    </row>
    <row r="71" spans="1:38" s="151" customFormat="1" x14ac:dyDescent="0.25">
      <c r="A71" s="150"/>
      <c r="AG71" s="18"/>
      <c r="AH71" s="18"/>
      <c r="AI71" s="18"/>
      <c r="AJ71" s="18"/>
      <c r="AK71" s="18"/>
      <c r="AL71" s="18"/>
    </row>
    <row r="72" spans="1:38" s="151" customFormat="1" x14ac:dyDescent="0.25">
      <c r="A72" s="150"/>
      <c r="AG72" s="18"/>
      <c r="AH72" s="18"/>
      <c r="AI72" s="18"/>
      <c r="AJ72" s="18"/>
      <c r="AK72" s="18"/>
      <c r="AL72" s="18"/>
    </row>
    <row r="73" spans="1:38" s="151" customFormat="1" x14ac:dyDescent="0.25">
      <c r="A73" s="150"/>
      <c r="AG73" s="18"/>
      <c r="AH73" s="18"/>
      <c r="AI73" s="18"/>
      <c r="AJ73" s="18"/>
      <c r="AK73" s="18"/>
      <c r="AL73" s="18"/>
    </row>
    <row r="74" spans="1:38" s="151" customFormat="1" x14ac:dyDescent="0.25">
      <c r="A74" s="150"/>
      <c r="AG74" s="18"/>
      <c r="AH74" s="18"/>
      <c r="AI74" s="18"/>
      <c r="AJ74" s="18"/>
      <c r="AK74" s="18"/>
      <c r="AL74" s="18"/>
    </row>
    <row r="75" spans="1:38" s="151" customFormat="1" x14ac:dyDescent="0.25">
      <c r="A75" s="150"/>
      <c r="AG75" s="18"/>
      <c r="AH75" s="18"/>
      <c r="AI75" s="18"/>
      <c r="AJ75" s="18"/>
      <c r="AK75" s="18"/>
      <c r="AL75" s="18"/>
    </row>
    <row r="76" spans="1:38" s="151" customFormat="1" x14ac:dyDescent="0.25">
      <c r="A76" s="150"/>
      <c r="AG76" s="18"/>
      <c r="AH76" s="18"/>
      <c r="AI76" s="18"/>
      <c r="AJ76" s="18"/>
      <c r="AK76" s="18"/>
      <c r="AL76" s="18"/>
    </row>
    <row r="77" spans="1:38" s="151" customFormat="1" x14ac:dyDescent="0.25">
      <c r="A77" s="150"/>
      <c r="AG77" s="18"/>
      <c r="AH77" s="18"/>
      <c r="AI77" s="18"/>
      <c r="AJ77" s="18"/>
      <c r="AK77" s="18"/>
      <c r="AL77" s="18"/>
    </row>
    <row r="78" spans="1:38" s="151" customFormat="1" x14ac:dyDescent="0.25">
      <c r="A78" s="150"/>
      <c r="AG78" s="18"/>
      <c r="AH78" s="18"/>
      <c r="AI78" s="18"/>
      <c r="AJ78" s="18"/>
      <c r="AK78" s="18"/>
      <c r="AL78" s="18"/>
    </row>
    <row r="79" spans="1:38" s="151" customFormat="1" x14ac:dyDescent="0.25">
      <c r="A79" s="150"/>
      <c r="AG79" s="18"/>
      <c r="AH79" s="18"/>
      <c r="AI79" s="18"/>
      <c r="AJ79" s="18"/>
      <c r="AK79" s="18"/>
      <c r="AL79" s="18"/>
    </row>
    <row r="80" spans="1:38" s="151" customFormat="1" x14ac:dyDescent="0.25">
      <c r="A80" s="150"/>
      <c r="AG80" s="18"/>
      <c r="AH80" s="18"/>
      <c r="AI80" s="18"/>
      <c r="AJ80" s="18"/>
      <c r="AK80" s="18"/>
      <c r="AL80" s="18"/>
    </row>
    <row r="81" spans="1:38" s="151" customFormat="1" x14ac:dyDescent="0.25">
      <c r="A81" s="150"/>
      <c r="AG81" s="18"/>
      <c r="AH81" s="18"/>
      <c r="AI81" s="18"/>
      <c r="AJ81" s="18"/>
      <c r="AK81" s="18"/>
      <c r="AL81" s="18"/>
    </row>
    <row r="82" spans="1:38" s="151" customFormat="1" x14ac:dyDescent="0.25">
      <c r="A82" s="150"/>
      <c r="AG82" s="18"/>
      <c r="AH82" s="18"/>
      <c r="AI82" s="18"/>
      <c r="AJ82" s="18"/>
      <c r="AK82" s="18"/>
      <c r="AL82" s="18"/>
    </row>
    <row r="83" spans="1:38" s="151" customFormat="1" x14ac:dyDescent="0.25">
      <c r="A83" s="150"/>
      <c r="AG83" s="18"/>
      <c r="AH83" s="18"/>
      <c r="AI83" s="18"/>
      <c r="AJ83" s="18"/>
      <c r="AK83" s="18"/>
      <c r="AL83" s="18"/>
    </row>
    <row r="84" spans="1:38" s="151" customFormat="1" x14ac:dyDescent="0.25">
      <c r="A84" s="150"/>
      <c r="AG84" s="18"/>
      <c r="AH84" s="18"/>
      <c r="AI84" s="18"/>
      <c r="AJ84" s="18"/>
      <c r="AK84" s="18"/>
      <c r="AL84" s="18"/>
    </row>
    <row r="85" spans="1:38" s="151" customFormat="1" x14ac:dyDescent="0.25">
      <c r="A85" s="150"/>
      <c r="AG85" s="18"/>
      <c r="AH85" s="18"/>
      <c r="AI85" s="18"/>
      <c r="AJ85" s="18"/>
      <c r="AK85" s="18"/>
      <c r="AL85" s="18"/>
    </row>
    <row r="86" spans="1:38" s="151" customFormat="1" x14ac:dyDescent="0.25">
      <c r="A86" s="150"/>
      <c r="AG86" s="18"/>
      <c r="AH86" s="18"/>
      <c r="AI86" s="18"/>
      <c r="AJ86" s="18"/>
      <c r="AK86" s="18"/>
      <c r="AL86" s="18"/>
    </row>
    <row r="87" spans="1:38" s="151" customFormat="1" x14ac:dyDescent="0.25">
      <c r="A87" s="150"/>
      <c r="AG87" s="18"/>
      <c r="AH87" s="18"/>
      <c r="AI87" s="18"/>
      <c r="AJ87" s="18"/>
      <c r="AK87" s="18"/>
      <c r="AL87" s="18"/>
    </row>
    <row r="88" spans="1:38" s="151" customFormat="1" x14ac:dyDescent="0.25">
      <c r="A88" s="150"/>
      <c r="AG88" s="18"/>
      <c r="AH88" s="18"/>
      <c r="AI88" s="18"/>
      <c r="AJ88" s="18"/>
      <c r="AK88" s="18"/>
      <c r="AL88" s="18"/>
    </row>
    <row r="89" spans="1:38" s="151" customFormat="1" x14ac:dyDescent="0.25">
      <c r="A89" s="150"/>
      <c r="AG89" s="18"/>
      <c r="AH89" s="18"/>
      <c r="AI89" s="18"/>
      <c r="AJ89" s="18"/>
      <c r="AK89" s="18"/>
      <c r="AL89" s="18"/>
    </row>
    <row r="90" spans="1:38" s="151" customFormat="1" x14ac:dyDescent="0.25">
      <c r="A90" s="150"/>
      <c r="AG90" s="18"/>
      <c r="AH90" s="18"/>
      <c r="AI90" s="18"/>
      <c r="AJ90" s="18"/>
      <c r="AK90" s="18"/>
      <c r="AL90" s="18"/>
    </row>
    <row r="91" spans="1:38" s="151" customFormat="1" x14ac:dyDescent="0.25">
      <c r="A91" s="150"/>
      <c r="AG91" s="18"/>
      <c r="AH91" s="18"/>
      <c r="AI91" s="18"/>
      <c r="AJ91" s="18"/>
      <c r="AK91" s="18"/>
      <c r="AL91" s="18"/>
    </row>
    <row r="92" spans="1:38" s="151" customFormat="1" x14ac:dyDescent="0.25">
      <c r="A92" s="150"/>
      <c r="AG92" s="18"/>
      <c r="AH92" s="18"/>
      <c r="AI92" s="18"/>
      <c r="AJ92" s="18"/>
      <c r="AK92" s="18"/>
      <c r="AL92" s="18"/>
    </row>
    <row r="93" spans="1:38" s="151" customFormat="1" x14ac:dyDescent="0.25">
      <c r="A93" s="150"/>
      <c r="AG93" s="18"/>
      <c r="AH93" s="18"/>
      <c r="AI93" s="18"/>
      <c r="AJ93" s="18"/>
      <c r="AK93" s="18"/>
      <c r="AL93" s="18"/>
    </row>
    <row r="94" spans="1:38" s="151" customFormat="1" x14ac:dyDescent="0.25">
      <c r="A94" s="150"/>
      <c r="AG94" s="18"/>
      <c r="AH94" s="18"/>
      <c r="AI94" s="18"/>
      <c r="AJ94" s="18"/>
      <c r="AK94" s="18"/>
      <c r="AL94" s="18"/>
    </row>
    <row r="95" spans="1:38" s="151" customFormat="1" x14ac:dyDescent="0.25">
      <c r="A95" s="150"/>
      <c r="AG95" s="18"/>
      <c r="AH95" s="18"/>
      <c r="AI95" s="18"/>
      <c r="AJ95" s="18"/>
      <c r="AK95" s="18"/>
      <c r="AL95" s="18"/>
    </row>
    <row r="96" spans="1:38" s="151" customFormat="1" x14ac:dyDescent="0.25">
      <c r="A96" s="150"/>
      <c r="AG96" s="18"/>
      <c r="AH96" s="18"/>
      <c r="AI96" s="18"/>
      <c r="AJ96" s="18"/>
      <c r="AK96" s="18"/>
      <c r="AL96" s="18"/>
    </row>
    <row r="97" spans="1:38" s="151" customFormat="1" x14ac:dyDescent="0.25">
      <c r="A97" s="150"/>
      <c r="AG97" s="18"/>
      <c r="AH97" s="18"/>
      <c r="AI97" s="18"/>
      <c r="AJ97" s="18"/>
      <c r="AK97" s="18"/>
      <c r="AL97" s="18"/>
    </row>
    <row r="98" spans="1:38" s="151" customFormat="1" x14ac:dyDescent="0.25">
      <c r="A98" s="150"/>
      <c r="AG98" s="18"/>
      <c r="AH98" s="18"/>
      <c r="AI98" s="18"/>
      <c r="AJ98" s="18"/>
      <c r="AK98" s="18"/>
      <c r="AL98" s="18"/>
    </row>
    <row r="99" spans="1:38" s="151" customFormat="1" x14ac:dyDescent="0.25">
      <c r="A99" s="150"/>
      <c r="AG99" s="18"/>
      <c r="AH99" s="18"/>
      <c r="AI99" s="18"/>
      <c r="AJ99" s="18"/>
      <c r="AK99" s="18"/>
      <c r="AL99" s="18"/>
    </row>
    <row r="100" spans="1:38" s="151" customFormat="1" x14ac:dyDescent="0.25">
      <c r="A100" s="150"/>
      <c r="AG100" s="18"/>
      <c r="AH100" s="18"/>
      <c r="AI100" s="18"/>
      <c r="AJ100" s="18"/>
      <c r="AK100" s="18"/>
      <c r="AL100" s="18"/>
    </row>
    <row r="101" spans="1:38" s="151" customFormat="1" x14ac:dyDescent="0.25">
      <c r="A101" s="150"/>
      <c r="AG101" s="18"/>
      <c r="AH101" s="18"/>
      <c r="AI101" s="18"/>
      <c r="AJ101" s="18"/>
      <c r="AK101" s="18"/>
      <c r="AL101" s="18"/>
    </row>
    <row r="102" spans="1:38" s="151" customFormat="1" x14ac:dyDescent="0.25">
      <c r="A102" s="150"/>
      <c r="AG102" s="18"/>
      <c r="AH102" s="18"/>
      <c r="AI102" s="18"/>
      <c r="AJ102" s="18"/>
      <c r="AK102" s="18"/>
      <c r="AL102" s="18"/>
    </row>
    <row r="103" spans="1:38" s="151" customFormat="1" x14ac:dyDescent="0.25">
      <c r="A103" s="150"/>
      <c r="AG103" s="18"/>
      <c r="AH103" s="18"/>
      <c r="AI103" s="18"/>
      <c r="AJ103" s="18"/>
      <c r="AK103" s="18"/>
      <c r="AL103" s="18"/>
    </row>
    <row r="104" spans="1:38" s="151" customFormat="1" x14ac:dyDescent="0.25">
      <c r="A104" s="150"/>
      <c r="AG104" s="18"/>
      <c r="AH104" s="18"/>
      <c r="AI104" s="18"/>
      <c r="AJ104" s="18"/>
      <c r="AK104" s="18"/>
      <c r="AL104" s="18"/>
    </row>
    <row r="105" spans="1:38" s="151" customFormat="1" x14ac:dyDescent="0.25">
      <c r="A105" s="150"/>
      <c r="AG105" s="18"/>
      <c r="AH105" s="18"/>
      <c r="AI105" s="18"/>
      <c r="AJ105" s="18"/>
      <c r="AK105" s="18"/>
      <c r="AL105" s="18"/>
    </row>
    <row r="106" spans="1:38" s="151" customFormat="1" x14ac:dyDescent="0.25">
      <c r="A106" s="150"/>
      <c r="AG106" s="18"/>
      <c r="AH106" s="18"/>
      <c r="AI106" s="18"/>
      <c r="AJ106" s="18"/>
      <c r="AK106" s="18"/>
      <c r="AL106" s="18"/>
    </row>
    <row r="107" spans="1:38" s="151" customFormat="1" x14ac:dyDescent="0.25">
      <c r="A107" s="150"/>
      <c r="AG107" s="18"/>
      <c r="AH107" s="18"/>
      <c r="AI107" s="18"/>
      <c r="AJ107" s="18"/>
      <c r="AK107" s="18"/>
      <c r="AL107" s="18"/>
    </row>
    <row r="108" spans="1:38" s="151" customFormat="1" x14ac:dyDescent="0.25">
      <c r="A108" s="150"/>
      <c r="AG108" s="18"/>
      <c r="AH108" s="18"/>
      <c r="AI108" s="18"/>
      <c r="AJ108" s="18"/>
      <c r="AK108" s="18"/>
      <c r="AL108" s="18"/>
    </row>
    <row r="109" spans="1:38" s="151" customFormat="1" x14ac:dyDescent="0.25">
      <c r="A109" s="150"/>
      <c r="AG109" s="18"/>
      <c r="AH109" s="18"/>
      <c r="AI109" s="18"/>
      <c r="AJ109" s="18"/>
      <c r="AK109" s="18"/>
      <c r="AL109" s="18"/>
    </row>
    <row r="110" spans="1:38" s="151" customFormat="1" x14ac:dyDescent="0.25">
      <c r="A110" s="150"/>
      <c r="AG110" s="18"/>
      <c r="AH110" s="18"/>
      <c r="AI110" s="18"/>
      <c r="AJ110" s="18"/>
      <c r="AK110" s="18"/>
      <c r="AL110" s="18"/>
    </row>
    <row r="111" spans="1:38" s="151" customFormat="1" x14ac:dyDescent="0.25">
      <c r="A111" s="150"/>
      <c r="AG111" s="18"/>
      <c r="AH111" s="18"/>
      <c r="AI111" s="18"/>
      <c r="AJ111" s="18"/>
      <c r="AK111" s="18"/>
      <c r="AL111" s="18"/>
    </row>
    <row r="112" spans="1:38" s="151" customFormat="1" x14ac:dyDescent="0.25">
      <c r="A112" s="150"/>
      <c r="AG112" s="18"/>
      <c r="AH112" s="18"/>
      <c r="AI112" s="18"/>
      <c r="AJ112" s="18"/>
      <c r="AK112" s="18"/>
      <c r="AL112" s="18"/>
    </row>
    <row r="113" spans="1:38" s="151" customFormat="1" x14ac:dyDescent="0.25">
      <c r="A113" s="150"/>
      <c r="AG113" s="18"/>
      <c r="AH113" s="18"/>
      <c r="AI113" s="18"/>
      <c r="AJ113" s="18"/>
      <c r="AK113" s="18"/>
      <c r="AL113" s="18"/>
    </row>
    <row r="114" spans="1:38" s="151" customFormat="1" x14ac:dyDescent="0.25">
      <c r="A114" s="150"/>
      <c r="AG114" s="18"/>
      <c r="AH114" s="18"/>
      <c r="AI114" s="18"/>
      <c r="AJ114" s="18"/>
      <c r="AK114" s="18"/>
      <c r="AL114" s="18"/>
    </row>
    <row r="115" spans="1:38" s="151" customFormat="1" x14ac:dyDescent="0.25">
      <c r="A115" s="150"/>
      <c r="AG115" s="18"/>
      <c r="AH115" s="18"/>
      <c r="AI115" s="18"/>
      <c r="AJ115" s="18"/>
      <c r="AK115" s="18"/>
      <c r="AL115" s="18"/>
    </row>
    <row r="116" spans="1:38" s="151" customFormat="1" x14ac:dyDescent="0.25">
      <c r="A116" s="150"/>
      <c r="AG116" s="18"/>
      <c r="AH116" s="18"/>
      <c r="AI116" s="18"/>
      <c r="AJ116" s="18"/>
      <c r="AK116" s="18"/>
      <c r="AL116" s="18"/>
    </row>
    <row r="117" spans="1:38" s="151" customFormat="1" x14ac:dyDescent="0.25">
      <c r="A117" s="150"/>
      <c r="AG117" s="18"/>
      <c r="AH117" s="18"/>
      <c r="AI117" s="18"/>
      <c r="AJ117" s="18"/>
      <c r="AK117" s="18"/>
      <c r="AL117" s="18"/>
    </row>
    <row r="118" spans="1:38" s="151" customFormat="1" x14ac:dyDescent="0.25">
      <c r="A118" s="150"/>
      <c r="AG118" s="18"/>
      <c r="AH118" s="18"/>
      <c r="AI118" s="18"/>
      <c r="AJ118" s="18"/>
      <c r="AK118" s="18"/>
      <c r="AL118" s="18"/>
    </row>
    <row r="119" spans="1:38" s="151" customFormat="1" x14ac:dyDescent="0.25">
      <c r="A119" s="150"/>
      <c r="AG119" s="18"/>
      <c r="AH119" s="18"/>
      <c r="AI119" s="18"/>
      <c r="AJ119" s="18"/>
      <c r="AK119" s="18"/>
      <c r="AL119" s="18"/>
    </row>
    <row r="120" spans="1:38" s="151" customFormat="1" x14ac:dyDescent="0.25">
      <c r="A120" s="150"/>
      <c r="AG120" s="18"/>
      <c r="AH120" s="18"/>
      <c r="AI120" s="18"/>
      <c r="AJ120" s="18"/>
      <c r="AK120" s="18"/>
      <c r="AL120" s="18"/>
    </row>
    <row r="121" spans="1:38" s="151" customFormat="1" x14ac:dyDescent="0.25">
      <c r="A121" s="150"/>
      <c r="AG121" s="18"/>
      <c r="AH121" s="18"/>
      <c r="AI121" s="18"/>
      <c r="AJ121" s="18"/>
      <c r="AK121" s="18"/>
      <c r="AL121" s="18"/>
    </row>
    <row r="122" spans="1:38" s="151" customFormat="1" x14ac:dyDescent="0.25">
      <c r="A122" s="150"/>
      <c r="AG122" s="18"/>
      <c r="AH122" s="18"/>
      <c r="AI122" s="18"/>
      <c r="AJ122" s="18"/>
      <c r="AK122" s="18"/>
      <c r="AL122" s="18"/>
    </row>
    <row r="123" spans="1:38" s="151" customFormat="1" x14ac:dyDescent="0.25">
      <c r="A123" s="150"/>
      <c r="AG123" s="18"/>
      <c r="AH123" s="18"/>
      <c r="AI123" s="18"/>
      <c r="AJ123" s="18"/>
      <c r="AK123" s="18"/>
      <c r="AL123" s="18"/>
    </row>
    <row r="124" spans="1:38" s="151" customFormat="1" x14ac:dyDescent="0.25">
      <c r="A124" s="150"/>
      <c r="AG124" s="18"/>
      <c r="AH124" s="18"/>
      <c r="AI124" s="18"/>
      <c r="AJ124" s="18"/>
      <c r="AK124" s="18"/>
      <c r="AL124" s="18"/>
    </row>
  </sheetData>
  <mergeCells count="18">
    <mergeCell ref="A1:A2"/>
    <mergeCell ref="B1:B2"/>
    <mergeCell ref="C1:C2"/>
    <mergeCell ref="D1:E2"/>
    <mergeCell ref="F1:F2"/>
    <mergeCell ref="G1:AB1"/>
    <mergeCell ref="V2:AB2"/>
    <mergeCell ref="R2:U2"/>
    <mergeCell ref="AC1:AI1"/>
    <mergeCell ref="AJ1:AL1"/>
    <mergeCell ref="AJ2:AL2"/>
    <mergeCell ref="AC2:AD2"/>
    <mergeCell ref="AE2:AF2"/>
    <mergeCell ref="G2:J2"/>
    <mergeCell ref="K2:L2"/>
    <mergeCell ref="M2:N2"/>
    <mergeCell ref="O2:P2"/>
    <mergeCell ref="AG2:AI2"/>
  </mergeCells>
  <conditionalFormatting sqref="L4:L10 G2 N4:N10 P4:P10 AM2:XFD10 B3:E4 J4:L4 N4:Q4 G4:G10 V2 G3:AB3 AC2:AD2 K2 M2 O2 Q2:R2 AG3:AI3 AG2 R5:AD10 AG5:AI10 A11:XFD1048576 A9:A10 A3:A7">
    <cfRule type="containsText" dxfId="273" priority="266" operator="containsText" text="Check File">
      <formula>NOT(ISERROR(SEARCH("Check File",A2)))</formula>
    </cfRule>
    <cfRule type="containsText" dxfId="272" priority="267" operator="containsText" text="Observation">
      <formula>NOT(ISERROR(SEARCH("Observation",A2)))</formula>
    </cfRule>
    <cfRule type="containsText" dxfId="271" priority="268" operator="containsText" text="Finding">
      <formula>NOT(ISERROR(SEARCH("Finding",A2)))</formula>
    </cfRule>
  </conditionalFormatting>
  <conditionalFormatting sqref="G2 N4:N10 P4:P10 L4:L10 AM2:XFD1048576 B3:E4 J4:L4 N4:Q4 G4:G10 V2 R5:AD10 G3:AB3 B11:AF1048576 AC2:AD2 K2 M2 O2 Q2:R2">
    <cfRule type="containsText" dxfId="270" priority="262" operator="containsText" text="Check File/Finding">
      <formula>NOT(ISERROR(SEARCH("Check File/Finding",B2)))</formula>
    </cfRule>
  </conditionalFormatting>
  <conditionalFormatting sqref="AC1 G1:G2 N4:N10 P4:P10 L4:L10 AM1:XFD1048576 J4:L4 N4:Q4 B3:E5 B6:F10 G4:G10 V2 R5:AD10 G3:AB3 B11:AF1048576 AC2:AD2 K2 M2 O2 Q2:R2">
    <cfRule type="containsText" dxfId="269" priority="256" operator="containsText" text="In Guide">
      <formula>NOT(ISERROR(SEARCH("In Guide",B1)))</formula>
    </cfRule>
  </conditionalFormatting>
  <conditionalFormatting sqref="K4:K10">
    <cfRule type="containsText" dxfId="268" priority="240" operator="containsText" text="Check File">
      <formula>NOT(ISERROR(SEARCH("Check File",K4)))</formula>
    </cfRule>
    <cfRule type="containsText" dxfId="267" priority="241" operator="containsText" text="Observation">
      <formula>NOT(ISERROR(SEARCH("Observation",K4)))</formula>
    </cfRule>
    <cfRule type="containsText" dxfId="266" priority="242" operator="containsText" text="Finding">
      <formula>NOT(ISERROR(SEARCH("Finding",K4)))</formula>
    </cfRule>
  </conditionalFormatting>
  <conditionalFormatting sqref="M5:M10">
    <cfRule type="containsText" dxfId="265" priority="237" operator="containsText" text="Check File">
      <formula>NOT(ISERROR(SEARCH("Check File",M5)))</formula>
    </cfRule>
    <cfRule type="containsText" dxfId="264" priority="238" operator="containsText" text="Observation">
      <formula>NOT(ISERROR(SEARCH("Observation",M5)))</formula>
    </cfRule>
    <cfRule type="containsText" dxfId="263" priority="239" operator="containsText" text="Finding">
      <formula>NOT(ISERROR(SEARCH("Finding",M5)))</formula>
    </cfRule>
  </conditionalFormatting>
  <conditionalFormatting sqref="O4:O10">
    <cfRule type="containsText" dxfId="262" priority="234" operator="containsText" text="Check File">
      <formula>NOT(ISERROR(SEARCH("Check File",O4)))</formula>
    </cfRule>
    <cfRule type="containsText" dxfId="261" priority="235" operator="containsText" text="Observation">
      <formula>NOT(ISERROR(SEARCH("Observation",O4)))</formula>
    </cfRule>
    <cfRule type="containsText" dxfId="260" priority="236" operator="containsText" text="Finding">
      <formula>NOT(ISERROR(SEARCH("Finding",O4)))</formula>
    </cfRule>
  </conditionalFormatting>
  <conditionalFormatting sqref="H5:H10">
    <cfRule type="containsText" dxfId="259" priority="228" operator="containsText" text="Check File">
      <formula>NOT(ISERROR(SEARCH("Check File",H5)))</formula>
    </cfRule>
    <cfRule type="containsText" dxfId="258" priority="229" operator="containsText" text="Observation">
      <formula>NOT(ISERROR(SEARCH("Observation",H5)))</formula>
    </cfRule>
    <cfRule type="containsText" dxfId="257" priority="230" operator="containsText" text="Finding">
      <formula>NOT(ISERROR(SEARCH("Finding",H5)))</formula>
    </cfRule>
  </conditionalFormatting>
  <conditionalFormatting sqref="J4:J10">
    <cfRule type="containsText" dxfId="256" priority="225" operator="containsText" text="Check File">
      <formula>NOT(ISERROR(SEARCH("Check File",J4)))</formula>
    </cfRule>
    <cfRule type="containsText" dxfId="255" priority="226" operator="containsText" text="Observation">
      <formula>NOT(ISERROR(SEARCH("Observation",J4)))</formula>
    </cfRule>
    <cfRule type="containsText" dxfId="254" priority="227" operator="containsText" text="Finding">
      <formula>NOT(ISERROR(SEARCH("Finding",J4)))</formula>
    </cfRule>
  </conditionalFormatting>
  <conditionalFormatting sqref="Q4:Q10">
    <cfRule type="containsText" dxfId="253" priority="222" operator="containsText" text="Check File">
      <formula>NOT(ISERROR(SEARCH("Check File",Q4)))</formula>
    </cfRule>
    <cfRule type="containsText" dxfId="252" priority="223" operator="containsText" text="Observation">
      <formula>NOT(ISERROR(SEARCH("Observation",Q4)))</formula>
    </cfRule>
    <cfRule type="containsText" dxfId="251" priority="224" operator="containsText" text="Finding">
      <formula>NOT(ISERROR(SEARCH("Finding",Q4)))</formula>
    </cfRule>
  </conditionalFormatting>
  <conditionalFormatting sqref="AJ5:AL10">
    <cfRule type="containsText" dxfId="250" priority="201" operator="containsText" text="Check File">
      <formula>NOT(ISERROR(SEARCH("Check File",AJ5)))</formula>
    </cfRule>
    <cfRule type="containsText" dxfId="249" priority="202" operator="containsText" text="Observation">
      <formula>NOT(ISERROR(SEARCH("Observation",AJ5)))</formula>
    </cfRule>
    <cfRule type="containsText" dxfId="248" priority="203" operator="containsText" text="Finding">
      <formula>NOT(ISERROR(SEARCH("Finding",AJ5)))</formula>
    </cfRule>
  </conditionalFormatting>
  <conditionalFormatting sqref="F3">
    <cfRule type="containsText" dxfId="247" priority="161" operator="containsText" text="Check File">
      <formula>NOT(ISERROR(SEARCH("Check File",F3)))</formula>
    </cfRule>
    <cfRule type="containsText" dxfId="246" priority="162" operator="containsText" text="Observation">
      <formula>NOT(ISERROR(SEARCH("Observation",F3)))</formula>
    </cfRule>
    <cfRule type="containsText" dxfId="245" priority="163" operator="containsText" text="Finding">
      <formula>NOT(ISERROR(SEARCH("Finding",F3)))</formula>
    </cfRule>
  </conditionalFormatting>
  <conditionalFormatting sqref="F5">
    <cfRule type="containsText" dxfId="244" priority="158" operator="containsText" text="Check File">
      <formula>NOT(ISERROR(SEARCH("Check File",F5)))</formula>
    </cfRule>
    <cfRule type="containsText" dxfId="243" priority="159" operator="containsText" text="Observation">
      <formula>NOT(ISERROR(SEARCH("Observation",F5)))</formula>
    </cfRule>
    <cfRule type="containsText" dxfId="242" priority="160" operator="containsText" text="Finding">
      <formula>NOT(ISERROR(SEARCH("Finding",F5)))</formula>
    </cfRule>
  </conditionalFormatting>
  <conditionalFormatting sqref="F4">
    <cfRule type="containsText" dxfId="241" priority="155" operator="containsText" text="Check File">
      <formula>NOT(ISERROR(SEARCH("Check File",F4)))</formula>
    </cfRule>
    <cfRule type="containsText" dxfId="240" priority="156" operator="containsText" text="Observation">
      <formula>NOT(ISERROR(SEARCH("Observation",F4)))</formula>
    </cfRule>
    <cfRule type="containsText" dxfId="239" priority="157" operator="containsText" text="Finding">
      <formula>NOT(ISERROR(SEARCH("Finding",F4)))</formula>
    </cfRule>
  </conditionalFormatting>
  <conditionalFormatting sqref="H4">
    <cfRule type="containsText" dxfId="238" priority="147" operator="containsText" text="Check File">
      <formula>NOT(ISERROR(SEARCH("Check File",H4)))</formula>
    </cfRule>
    <cfRule type="containsText" dxfId="237" priority="148" operator="containsText" text="Observation">
      <formula>NOT(ISERROR(SEARCH("Observation",H4)))</formula>
    </cfRule>
    <cfRule type="containsText" dxfId="236" priority="149" operator="containsText" text="Finding">
      <formula>NOT(ISERROR(SEARCH("Finding",H4)))</formula>
    </cfRule>
  </conditionalFormatting>
  <conditionalFormatting sqref="M4">
    <cfRule type="containsText" dxfId="235" priority="141" operator="containsText" text="Check File">
      <formula>NOT(ISERROR(SEARCH("Check File",M4)))</formula>
    </cfRule>
    <cfRule type="containsText" dxfId="234" priority="142" operator="containsText" text="Observation">
      <formula>NOT(ISERROR(SEARCH("Observation",M4)))</formula>
    </cfRule>
    <cfRule type="containsText" dxfId="233" priority="143" operator="containsText" text="Finding">
      <formula>NOT(ISERROR(SEARCH("Finding",M4)))</formula>
    </cfRule>
  </conditionalFormatting>
  <conditionalFormatting sqref="R4">
    <cfRule type="containsText" dxfId="232" priority="121" operator="containsText" text="Check File">
      <formula>NOT(ISERROR(SEARCH("Check File",R4)))</formula>
    </cfRule>
    <cfRule type="containsText" dxfId="231" priority="122" operator="containsText" text="Observation">
      <formula>NOT(ISERROR(SEARCH("Observation",R4)))</formula>
    </cfRule>
    <cfRule type="containsText" dxfId="230" priority="123" operator="containsText" text="Finding">
      <formula>NOT(ISERROR(SEARCH("Finding",R4)))</formula>
    </cfRule>
  </conditionalFormatting>
  <conditionalFormatting sqref="S4:U4 AG4:AI4">
    <cfRule type="containsText" dxfId="229" priority="118" operator="containsText" text="Summary">
      <formula>NOT(ISERROR(SEARCH("Summary",S4)))</formula>
    </cfRule>
    <cfRule type="containsText" dxfId="228" priority="120" operator="containsText" text="In Guide">
      <formula>NOT(ISERROR(SEARCH("In Guide",S4)))</formula>
    </cfRule>
  </conditionalFormatting>
  <conditionalFormatting sqref="S4:U4 AG4:AI4">
    <cfRule type="containsText" dxfId="227" priority="113" operator="containsText" text="Check File/Observation">
      <formula>NOT(ISERROR(SEARCH("Check File/Observation",S4)))</formula>
    </cfRule>
    <cfRule type="containsText" dxfId="226" priority="114" operator="containsText" text="Check File/Finding">
      <formula>NOT(ISERROR(SEARCH("Check File/Finding",S4)))</formula>
    </cfRule>
    <cfRule type="containsText" dxfId="225" priority="115" operator="containsText" text="Check File">
      <formula>NOT(ISERROR(SEARCH("Check File",S4)))</formula>
    </cfRule>
    <cfRule type="containsText" dxfId="224" priority="116" operator="containsText" text="Observation">
      <formula>NOT(ISERROR(SEARCH("Observation",S4)))</formula>
    </cfRule>
    <cfRule type="containsText" dxfId="223" priority="117" operator="containsText" text="Finding">
      <formula>NOT(ISERROR(SEARCH("Finding",S4)))</formula>
    </cfRule>
  </conditionalFormatting>
  <conditionalFormatting sqref="V4:AB4">
    <cfRule type="containsText" dxfId="222" priority="110" operator="containsText" text="Summary">
      <formula>NOT(ISERROR(SEARCH("Summary",V4)))</formula>
    </cfRule>
    <cfRule type="containsText" dxfId="221" priority="112" operator="containsText" text="In Guide">
      <formula>NOT(ISERROR(SEARCH("In Guide",V4)))</formula>
    </cfRule>
  </conditionalFormatting>
  <conditionalFormatting sqref="V4:AB4">
    <cfRule type="containsText" dxfId="220" priority="105" operator="containsText" text="Check File/Observation">
      <formula>NOT(ISERROR(SEARCH("Check File/Observation",V4)))</formula>
    </cfRule>
    <cfRule type="containsText" dxfId="219" priority="106" operator="containsText" text="Check File/Finding">
      <formula>NOT(ISERROR(SEARCH("Check File/Finding",V4)))</formula>
    </cfRule>
    <cfRule type="containsText" dxfId="218" priority="107" operator="containsText" text="Check File">
      <formula>NOT(ISERROR(SEARCH("Check File",V4)))</formula>
    </cfRule>
    <cfRule type="containsText" dxfId="217" priority="108" operator="containsText" text="Observation">
      <formula>NOT(ISERROR(SEARCH("Observation",V4)))</formula>
    </cfRule>
    <cfRule type="containsText" dxfId="216" priority="109" operator="containsText" text="Finding">
      <formula>NOT(ISERROR(SEARCH("Finding",V4)))</formula>
    </cfRule>
  </conditionalFormatting>
  <conditionalFormatting sqref="AC3">
    <cfRule type="containsText" dxfId="215" priority="102" operator="containsText" text="Check File">
      <formula>NOT(ISERROR(SEARCH("Check File",AC3)))</formula>
    </cfRule>
    <cfRule type="containsText" dxfId="214" priority="103" operator="containsText" text="Observation">
      <formula>NOT(ISERROR(SEARCH("Observation",AC3)))</formula>
    </cfRule>
    <cfRule type="containsText" dxfId="213" priority="104" operator="containsText" text="Finding">
      <formula>NOT(ISERROR(SEARCH("Finding",AC3)))</formula>
    </cfRule>
  </conditionalFormatting>
  <conditionalFormatting sqref="AC4">
    <cfRule type="containsText" dxfId="212" priority="99" operator="containsText" text="Check File">
      <formula>NOT(ISERROR(SEARCH("Check File",AC4)))</formula>
    </cfRule>
    <cfRule type="containsText" dxfId="211" priority="100" operator="containsText" text="Observation">
      <formula>NOT(ISERROR(SEARCH("Observation",AC4)))</formula>
    </cfRule>
    <cfRule type="containsText" dxfId="210" priority="101" operator="containsText" text="Finding">
      <formula>NOT(ISERROR(SEARCH("Finding",AC4)))</formula>
    </cfRule>
  </conditionalFormatting>
  <conditionalFormatting sqref="AD3">
    <cfRule type="containsText" dxfId="209" priority="88" operator="containsText" text="Check File">
      <formula>NOT(ISERROR(SEARCH("Check File",AD3)))</formula>
    </cfRule>
    <cfRule type="containsText" dxfId="208" priority="89" operator="containsText" text="Observation">
      <formula>NOT(ISERROR(SEARCH("Observation",AD3)))</formula>
    </cfRule>
    <cfRule type="containsText" dxfId="207" priority="90" operator="containsText" text="Finding">
      <formula>NOT(ISERROR(SEARCH("Finding",AD3)))</formula>
    </cfRule>
  </conditionalFormatting>
  <conditionalFormatting sqref="AD4">
    <cfRule type="containsText" dxfId="206" priority="85" operator="containsText" text="Summary">
      <formula>NOT(ISERROR(SEARCH("Summary",AD4)))</formula>
    </cfRule>
    <cfRule type="containsText" dxfId="205" priority="87" operator="containsText" text="In Guide">
      <formula>NOT(ISERROR(SEARCH("In Guide",AD4)))</formula>
    </cfRule>
  </conditionalFormatting>
  <conditionalFormatting sqref="AD4">
    <cfRule type="containsText" dxfId="204" priority="80" operator="containsText" text="Check File/Observation">
      <formula>NOT(ISERROR(SEARCH("Check File/Observation",AD4)))</formula>
    </cfRule>
    <cfRule type="containsText" dxfId="203" priority="81" operator="containsText" text="Check File/Finding">
      <formula>NOT(ISERROR(SEARCH("Check File/Finding",AD4)))</formula>
    </cfRule>
    <cfRule type="containsText" dxfId="202" priority="82" operator="containsText" text="Check File">
      <formula>NOT(ISERROR(SEARCH("Check File",AD4)))</formula>
    </cfRule>
    <cfRule type="containsText" dxfId="201" priority="83" operator="containsText" text="Observation">
      <formula>NOT(ISERROR(SEARCH("Observation",AD4)))</formula>
    </cfRule>
    <cfRule type="containsText" dxfId="200" priority="84" operator="containsText" text="Finding">
      <formula>NOT(ISERROR(SEARCH("Finding",AD4)))</formula>
    </cfRule>
  </conditionalFormatting>
  <conditionalFormatting sqref="AE2:AF2">
    <cfRule type="containsText" dxfId="199" priority="77" operator="containsText" text="Check File">
      <formula>NOT(ISERROR(SEARCH("Check File",AE2)))</formula>
    </cfRule>
    <cfRule type="containsText" dxfId="198" priority="78" operator="containsText" text="Observation">
      <formula>NOT(ISERROR(SEARCH("Observation",AE2)))</formula>
    </cfRule>
    <cfRule type="containsText" dxfId="197" priority="79" operator="containsText" text="Finding">
      <formula>NOT(ISERROR(SEARCH("Finding",AE2)))</formula>
    </cfRule>
  </conditionalFormatting>
  <conditionalFormatting sqref="AE3:AF3">
    <cfRule type="containsText" dxfId="196" priority="74" operator="containsText" text="Check File">
      <formula>NOT(ISERROR(SEARCH("Check File",AE3)))</formula>
    </cfRule>
    <cfRule type="containsText" dxfId="195" priority="75" operator="containsText" text="Observation">
      <formula>NOT(ISERROR(SEARCH("Observation",AE3)))</formula>
    </cfRule>
    <cfRule type="containsText" dxfId="194" priority="76" operator="containsText" text="Finding">
      <formula>NOT(ISERROR(SEARCH("Finding",AE3)))</formula>
    </cfRule>
  </conditionalFormatting>
  <conditionalFormatting sqref="AE4:AF4">
    <cfRule type="containsText" dxfId="193" priority="66" operator="containsText" text="Check File/Observation">
      <formula>NOT(ISERROR(SEARCH("Check File/Observation",AE4)))</formula>
    </cfRule>
    <cfRule type="containsText" dxfId="192" priority="67" operator="containsText" text="Check File/Finding">
      <formula>NOT(ISERROR(SEARCH("Check File/Finding",AE4)))</formula>
    </cfRule>
    <cfRule type="containsText" dxfId="191" priority="68" operator="containsText" text="Check File">
      <formula>NOT(ISERROR(SEARCH("Check File",AE4)))</formula>
    </cfRule>
    <cfRule type="containsText" dxfId="190" priority="69" operator="containsText" text="Observation">
      <formula>NOT(ISERROR(SEARCH("Observation",AE4)))</formula>
    </cfRule>
    <cfRule type="containsText" dxfId="189" priority="70" operator="containsText" text="Finding">
      <formula>NOT(ISERROR(SEARCH("Finding",AE4)))</formula>
    </cfRule>
  </conditionalFormatting>
  <conditionalFormatting sqref="AE4:AF4">
    <cfRule type="containsText" dxfId="188" priority="71" operator="containsText" text="Summary">
      <formula>NOT(ISERROR(SEARCH("Summary",AE4)))</formula>
    </cfRule>
    <cfRule type="containsText" dxfId="187" priority="73" operator="containsText" text="In Guide">
      <formula>NOT(ISERROR(SEARCH("In Guide",AE4)))</formula>
    </cfRule>
  </conditionalFormatting>
  <conditionalFormatting sqref="D5">
    <cfRule type="containsText" dxfId="186" priority="34" operator="containsText" text="Check File">
      <formula>NOT(ISERROR(SEARCH("Check File",D5)))</formula>
    </cfRule>
    <cfRule type="containsText" dxfId="185" priority="35" operator="containsText" text="Observation">
      <formula>NOT(ISERROR(SEARCH("Observation",D5)))</formula>
    </cfRule>
    <cfRule type="containsText" dxfId="184" priority="36" operator="containsText" text="Finding">
      <formula>NOT(ISERROR(SEARCH("Finding",D5)))</formula>
    </cfRule>
  </conditionalFormatting>
  <conditionalFormatting sqref="D5">
    <cfRule type="containsText" dxfId="183" priority="33" operator="containsText" text="Check File/Finding">
      <formula>NOT(ISERROR(SEARCH("Check File/Finding",D5)))</formula>
    </cfRule>
  </conditionalFormatting>
  <conditionalFormatting sqref="AE5:AF10">
    <cfRule type="containsText" dxfId="182" priority="27" operator="containsText" text="Check File">
      <formula>NOT(ISERROR(SEARCH("Check File",AE5)))</formula>
    </cfRule>
    <cfRule type="containsText" dxfId="181" priority="28" operator="containsText" text="Observation">
      <formula>NOT(ISERROR(SEARCH("Observation",AE5)))</formula>
    </cfRule>
    <cfRule type="containsText" dxfId="180" priority="29" operator="containsText" text="Finding">
      <formula>NOT(ISERROR(SEARCH("Finding",AE5)))</formula>
    </cfRule>
  </conditionalFormatting>
  <conditionalFormatting sqref="AJ4">
    <cfRule type="containsText" dxfId="179" priority="22" operator="containsText" text="Summary">
      <formula>NOT(ISERROR(SEARCH("Summary",AJ4)))</formula>
    </cfRule>
    <cfRule type="containsText" dxfId="178" priority="24" operator="containsText" text="In Guide">
      <formula>NOT(ISERROR(SEARCH("In Guide",AJ4)))</formula>
    </cfRule>
  </conditionalFormatting>
  <conditionalFormatting sqref="AJ4">
    <cfRule type="containsText" dxfId="177" priority="17" operator="containsText" text="Check File/Observation">
      <formula>NOT(ISERROR(SEARCH("Check File/Observation",AJ4)))</formula>
    </cfRule>
    <cfRule type="containsText" dxfId="176" priority="18" operator="containsText" text="Check File/Finding">
      <formula>NOT(ISERROR(SEARCH("Check File/Finding",AJ4)))</formula>
    </cfRule>
    <cfRule type="containsText" dxfId="175" priority="19" operator="containsText" text="Check File">
      <formula>NOT(ISERROR(SEARCH("Check File",AJ4)))</formula>
    </cfRule>
    <cfRule type="containsText" dxfId="174" priority="20" operator="containsText" text="Observation">
      <formula>NOT(ISERROR(SEARCH("Observation",AJ4)))</formula>
    </cfRule>
    <cfRule type="containsText" dxfId="173" priority="21" operator="containsText" text="Finding">
      <formula>NOT(ISERROR(SEARCH("Finding",AJ4)))</formula>
    </cfRule>
  </conditionalFormatting>
  <conditionalFormatting sqref="AL4">
    <cfRule type="containsText" dxfId="172" priority="14" operator="containsText" text="Summary">
      <formula>NOT(ISERROR(SEARCH("Summary",AL4)))</formula>
    </cfRule>
    <cfRule type="containsText" dxfId="171" priority="16" operator="containsText" text="In Guide">
      <formula>NOT(ISERROR(SEARCH("In Guide",AL4)))</formula>
    </cfRule>
  </conditionalFormatting>
  <conditionalFormatting sqref="AL4">
    <cfRule type="containsText" dxfId="170" priority="9" operator="containsText" text="Check File/Observation">
      <formula>NOT(ISERROR(SEARCH("Check File/Observation",AL4)))</formula>
    </cfRule>
    <cfRule type="containsText" dxfId="169" priority="10" operator="containsText" text="Check File/Finding">
      <formula>NOT(ISERROR(SEARCH("Check File/Finding",AL4)))</formula>
    </cfRule>
    <cfRule type="containsText" dxfId="168" priority="11" operator="containsText" text="Check File">
      <formula>NOT(ISERROR(SEARCH("Check File",AL4)))</formula>
    </cfRule>
    <cfRule type="containsText" dxfId="167" priority="12" operator="containsText" text="Observation">
      <formula>NOT(ISERROR(SEARCH("Observation",AL4)))</formula>
    </cfRule>
    <cfRule type="containsText" dxfId="166" priority="13" operator="containsText" text="Finding">
      <formula>NOT(ISERROR(SEARCH("Finding",AL4)))</formula>
    </cfRule>
  </conditionalFormatting>
  <conditionalFormatting sqref="AK4">
    <cfRule type="containsText" dxfId="165" priority="4" operator="containsText" text="Check File/Observation">
      <formula>NOT(ISERROR(SEARCH("Check File/Observation",AK4)))</formula>
    </cfRule>
    <cfRule type="containsText" dxfId="164" priority="5" operator="containsText" text="Check File/Finding">
      <formula>NOT(ISERROR(SEARCH("Check File/Finding",AK4)))</formula>
    </cfRule>
    <cfRule type="containsText" dxfId="163" priority="6" operator="containsText" text="Check File">
      <formula>NOT(ISERROR(SEARCH("Check File",AK4)))</formula>
    </cfRule>
    <cfRule type="containsText" dxfId="162" priority="7" operator="containsText" text="Observation">
      <formula>NOT(ISERROR(SEARCH("Observation",AK4)))</formula>
    </cfRule>
    <cfRule type="containsText" dxfId="161" priority="8" operator="containsText" text="Finding">
      <formula>NOT(ISERROR(SEARCH("Finding",AK4)))</formula>
    </cfRule>
  </conditionalFormatting>
  <conditionalFormatting sqref="AK4">
    <cfRule type="containsText" dxfId="160" priority="1" operator="containsText" text="Summary">
      <formula>NOT(ISERROR(SEARCH("Summary",AK4)))</formula>
    </cfRule>
    <cfRule type="containsText" dxfId="159" priority="3" operator="containsText" text="In Guide">
      <formula>NOT(ISERROR(SEARCH("In Guide",AK4)))</formula>
    </cfRule>
  </conditionalFormatting>
  <dataValidations count="9">
    <dataValidation type="list" allowBlank="1" showInputMessage="1" sqref="S4:AB10 AD4:AI10 AK4" xr:uid="{B61EF9A5-3959-4884-AE1B-E2A3ACA7D24F}">
      <formula1>"Yes, No, N/A"</formula1>
    </dataValidation>
    <dataValidation type="list" allowBlank="1" showInputMessage="1" sqref="AJ5:AL10" xr:uid="{9384A959-F9CD-4409-92BF-A8EF37B2320E}">
      <formula1>"Yes-With Supporting Doc, Yes-Supporting Doc Needed, No, N/A"</formula1>
    </dataValidation>
    <dataValidation type="list" allowBlank="1" showInputMessage="1" sqref="Q4:Q10" xr:uid="{88CC2BA6-C631-4478-A7F0-B4386BA5098F}">
      <formula1>"Yes, No"</formula1>
    </dataValidation>
    <dataValidation type="list" allowBlank="1" showInputMessage="1" sqref="J4:J10" xr:uid="{8CB41310-13CE-466B-AD9D-4B0C6E4861A1}">
      <formula1>"Yes-With #, No, N/A"</formula1>
    </dataValidation>
    <dataValidation type="list" allowBlank="1" showInputMessage="1" sqref="H4" xr:uid="{9EB7FA0A-4D6F-4E50-B49F-7073AEBA4D6A}">
      <formula1>"Driver License, Baptismal Record, Birth Certificate, DD-214, Fed State or local ID Card, Passport, Hospital Record of Birth, Public Assistance or Social Services Record, School Record or ID Card, Work Permit, Family Bible"</formula1>
    </dataValidation>
    <dataValidation type="list" allowBlank="1" showInputMessage="1" sqref="O4:O10" xr:uid="{16791BDF-03D2-4451-B6B4-39B0DD90E68C}">
      <formula1>"Not Attended School by State Law, Adult Education Programs under WIOA Title II, YouthBuild, Job Corps, HS Equivalency &amp; Dropout re-engegement not funded by K-12 sch system"</formula1>
    </dataValidation>
    <dataValidation type="list" allowBlank="1" showInputMessage="1" sqref="K4:K10" xr:uid="{A574A7CE-C856-44D7-948C-06C0CB4B9C57}">
      <formula1>"HS Dropout, Within Age of compulsory Sch Attendance but not attended at least 45 days, Pregnant/Parenting, With Disability, Offender, Homeless, Foster Care, Low Income+Basic Skills Deficient, Low Income + Eng Lang Learner, Low Income+Needs Add Asst "</formula1>
    </dataValidation>
    <dataValidation type="list" allowBlank="1" showInputMessage="1" sqref="M4:M10" xr:uid="{0D2A5485-17A3-4671-84EC-96F82E6DFE8A}">
      <formula1>"last 6 mth SNAP TANF SSI Public Assistance, Family total income not exceed higher of proverty line or 70% of lower livinf standard, Homeless Runaway Foster Care, Free/Reduced-priced lunch, youth w/Disability, High Proverty Area, 5% income exception"</formula1>
    </dataValidation>
    <dataValidation type="list" allowBlank="1" showInputMessage="1" sqref="AL4 AJ4" xr:uid="{2A78EF81-4673-45A6-858E-6D4F85090083}">
      <formula1>"Yes-With Support Doc, Yes-Need Support Doc, No, N/A"</formula1>
    </dataValidation>
  </dataValidations>
  <hyperlinks>
    <hyperlink ref="AC2:AD2" r:id="rId1" display="https://wdr.doleta.gov/directives/attach/TEGL/TEGL_21-16_Acc.pdf" xr:uid="{47AB96DC-0648-46ED-9150-C02A52F9EAA2}"/>
    <hyperlink ref="AE2:AF2" r:id="rId2" display="https://wdr.doleta.gov/directives/attach/TEGL/TEGL_21-16_Acc.pdf" xr:uid="{AF20354A-BE29-4CAE-AE9D-4A70C623535B}"/>
  </hyperlinks>
  <pageMargins left="0.7" right="0.7" top="0.75" bottom="0.75" header="0.3" footer="0.3"/>
  <pageSetup orientation="portrait" r:id="rId3"/>
  <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containsText" priority="255" operator="containsText" id="{DF8371CF-9A93-4587-A3E8-419BD537F9F9}">
            <xm:f>NOT(ISERROR(SEARCH("Resolved",AG4)))</xm:f>
            <xm:f>"Resolved"</xm:f>
            <x14:dxf>
              <font>
                <color rgb="FF006100"/>
              </font>
              <fill>
                <patternFill>
                  <bgColor rgb="FFC6EFCE"/>
                </patternFill>
              </fill>
            </x14:dxf>
          </x14:cfRule>
          <xm:sqref>AM4:AM10 AG4:AI4</xm:sqref>
        </x14:conditionalFormatting>
        <x14:conditionalFormatting xmlns:xm="http://schemas.microsoft.com/office/excel/2006/main">
          <x14:cfRule type="containsText" priority="119" operator="containsText" id="{AE79702D-3A99-4BE5-9D5C-C990F4F7C00F}">
            <xm:f>NOT(ISERROR(SEARCH("Resolved",S4)))</xm:f>
            <xm:f>"Resolved"</xm:f>
            <x14:dxf>
              <font>
                <color rgb="FF006100"/>
              </font>
              <fill>
                <patternFill>
                  <bgColor rgb="FFC6EFCE"/>
                </patternFill>
              </fill>
            </x14:dxf>
          </x14:cfRule>
          <xm:sqref>S4:U4</xm:sqref>
        </x14:conditionalFormatting>
        <x14:conditionalFormatting xmlns:xm="http://schemas.microsoft.com/office/excel/2006/main">
          <x14:cfRule type="containsText" priority="111" operator="containsText" id="{15C91371-15AD-4ABB-ABC4-2215A3A9401C}">
            <xm:f>NOT(ISERROR(SEARCH("Resolved",V4)))</xm:f>
            <xm:f>"Resolved"</xm:f>
            <x14:dxf>
              <font>
                <color rgb="FF006100"/>
              </font>
              <fill>
                <patternFill>
                  <bgColor rgb="FFC6EFCE"/>
                </patternFill>
              </fill>
            </x14:dxf>
          </x14:cfRule>
          <xm:sqref>V4:AB4</xm:sqref>
        </x14:conditionalFormatting>
        <x14:conditionalFormatting xmlns:xm="http://schemas.microsoft.com/office/excel/2006/main">
          <x14:cfRule type="containsText" priority="86" operator="containsText" id="{197B20E7-1F6D-40C4-B009-29D2CB103726}">
            <xm:f>NOT(ISERROR(SEARCH("Resolved",AD4)))</xm:f>
            <xm:f>"Resolved"</xm:f>
            <x14:dxf>
              <font>
                <color rgb="FF006100"/>
              </font>
              <fill>
                <patternFill>
                  <bgColor rgb="FFC6EFCE"/>
                </patternFill>
              </fill>
            </x14:dxf>
          </x14:cfRule>
          <xm:sqref>AD4</xm:sqref>
        </x14:conditionalFormatting>
        <x14:conditionalFormatting xmlns:xm="http://schemas.microsoft.com/office/excel/2006/main">
          <x14:cfRule type="containsText" priority="72" operator="containsText" id="{F9E75FBA-BD72-4026-B1EF-B30C26F89FDE}">
            <xm:f>NOT(ISERROR(SEARCH("Resolved",AE4)))</xm:f>
            <xm:f>"Resolved"</xm:f>
            <x14:dxf>
              <font>
                <color rgb="FF006100"/>
              </font>
              <fill>
                <patternFill>
                  <bgColor rgb="FFC6EFCE"/>
                </patternFill>
              </fill>
            </x14:dxf>
          </x14:cfRule>
          <xm:sqref>AE4:AF4</xm:sqref>
        </x14:conditionalFormatting>
        <x14:conditionalFormatting xmlns:xm="http://schemas.microsoft.com/office/excel/2006/main">
          <x14:cfRule type="containsText" priority="23" operator="containsText" id="{0709FF91-901F-43B2-9134-F0F84B162CD2}">
            <xm:f>NOT(ISERROR(SEARCH("Resolved",AJ4)))</xm:f>
            <xm:f>"Resolved"</xm:f>
            <x14:dxf>
              <font>
                <color rgb="FF006100"/>
              </font>
              <fill>
                <patternFill>
                  <bgColor rgb="FFC6EFCE"/>
                </patternFill>
              </fill>
            </x14:dxf>
          </x14:cfRule>
          <xm:sqref>AJ4</xm:sqref>
        </x14:conditionalFormatting>
        <x14:conditionalFormatting xmlns:xm="http://schemas.microsoft.com/office/excel/2006/main">
          <x14:cfRule type="containsText" priority="15" operator="containsText" id="{A055F784-C651-4BEB-ACEB-01ABAE8F910A}">
            <xm:f>NOT(ISERROR(SEARCH("Resolved",AL4)))</xm:f>
            <xm:f>"Resolved"</xm:f>
            <x14:dxf>
              <font>
                <color rgb="FF006100"/>
              </font>
              <fill>
                <patternFill>
                  <bgColor rgb="FFC6EFCE"/>
                </patternFill>
              </fill>
            </x14:dxf>
          </x14:cfRule>
          <xm:sqref>AL4</xm:sqref>
        </x14:conditionalFormatting>
        <x14:conditionalFormatting xmlns:xm="http://schemas.microsoft.com/office/excel/2006/main">
          <x14:cfRule type="containsText" priority="2" operator="containsText" id="{DB17B05D-E545-4B69-90DB-B576ACD6F454}">
            <xm:f>NOT(ISERROR(SEARCH("Resolved",AK4)))</xm:f>
            <xm:f>"Resolved"</xm:f>
            <x14:dxf>
              <font>
                <color rgb="FF006100"/>
              </font>
              <fill>
                <patternFill>
                  <bgColor rgb="FFC6EFCE"/>
                </patternFill>
              </fill>
            </x14:dxf>
          </x14:cfRule>
          <xm:sqref>AK4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88D29812-14BE-48BA-9257-AB65BDF6B394}">
          <x14:formula1>
            <xm:f>'DEV Chart'!$B$110:$B$128</xm:f>
          </x14:formula1>
          <xm:sqref>H5:H10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4C6DD-60A0-4A22-BF6A-1CA0EDD5419C}">
  <sheetPr>
    <tabColor theme="8" tint="0.59999389629810485"/>
  </sheetPr>
  <dimension ref="A1:E22"/>
  <sheetViews>
    <sheetView zoomScaleNormal="100" workbookViewId="0">
      <selection activeCell="B6" sqref="B6:E6"/>
    </sheetView>
  </sheetViews>
  <sheetFormatPr defaultColWidth="8.7109375" defaultRowHeight="15" x14ac:dyDescent="0.25"/>
  <cols>
    <col min="1" max="1" width="8.7109375" style="345" customWidth="1"/>
    <col min="2" max="2" width="29.28515625" style="345" customWidth="1"/>
    <col min="3" max="3" width="26" style="361" customWidth="1"/>
    <col min="4" max="4" width="28.42578125" style="361" customWidth="1"/>
    <col min="5" max="5" width="13.42578125" style="345" customWidth="1"/>
    <col min="6" max="16384" width="8.7109375" style="345"/>
  </cols>
  <sheetData>
    <row r="1" spans="1:5" ht="290.25" customHeight="1" x14ac:dyDescent="0.25">
      <c r="A1" s="543" t="s">
        <v>747</v>
      </c>
      <c r="B1" s="544"/>
      <c r="C1" s="544"/>
      <c r="D1" s="544"/>
      <c r="E1" s="545"/>
    </row>
    <row r="2" spans="1:5" x14ac:dyDescent="0.25">
      <c r="A2" s="546" t="s">
        <v>112</v>
      </c>
      <c r="B2" s="547"/>
      <c r="C2" s="547"/>
      <c r="D2" s="547"/>
      <c r="E2" s="548"/>
    </row>
    <row r="3" spans="1:5" ht="36" customHeight="1" x14ac:dyDescent="0.25">
      <c r="A3" s="346">
        <v>1</v>
      </c>
      <c r="B3" s="549" t="s">
        <v>748</v>
      </c>
      <c r="C3" s="549"/>
      <c r="D3" s="549"/>
      <c r="E3" s="550"/>
    </row>
    <row r="4" spans="1:5" ht="45" customHeight="1" x14ac:dyDescent="0.25">
      <c r="A4" s="347">
        <v>2</v>
      </c>
      <c r="B4" s="551" t="s">
        <v>737</v>
      </c>
      <c r="C4" s="551"/>
      <c r="D4" s="551"/>
      <c r="E4" s="552"/>
    </row>
    <row r="5" spans="1:5" ht="37.5" customHeight="1" x14ac:dyDescent="0.25">
      <c r="A5" s="346">
        <v>3</v>
      </c>
      <c r="B5" s="551" t="s">
        <v>735</v>
      </c>
      <c r="C5" s="551"/>
      <c r="D5" s="551"/>
      <c r="E5" s="552"/>
    </row>
    <row r="6" spans="1:5" ht="47.45" customHeight="1" x14ac:dyDescent="0.25">
      <c r="A6" s="347">
        <v>4</v>
      </c>
      <c r="B6" s="551" t="s">
        <v>736</v>
      </c>
      <c r="C6" s="551"/>
      <c r="D6" s="551"/>
      <c r="E6" s="552"/>
    </row>
    <row r="7" spans="1:5" ht="36" customHeight="1" x14ac:dyDescent="0.25">
      <c r="A7" s="346">
        <v>5</v>
      </c>
      <c r="B7" s="551" t="s">
        <v>113</v>
      </c>
      <c r="C7" s="551"/>
      <c r="D7" s="551"/>
      <c r="E7" s="552"/>
    </row>
    <row r="8" spans="1:5" ht="33.6" customHeight="1" x14ac:dyDescent="0.25">
      <c r="A8" s="347">
        <v>6</v>
      </c>
      <c r="B8" s="553" t="s">
        <v>114</v>
      </c>
      <c r="C8" s="553"/>
      <c r="D8" s="553"/>
      <c r="E8" s="554"/>
    </row>
    <row r="9" spans="1:5" x14ac:dyDescent="0.25">
      <c r="A9" s="555" t="s">
        <v>115</v>
      </c>
      <c r="B9" s="556"/>
      <c r="C9" s="556"/>
      <c r="D9" s="556"/>
      <c r="E9" s="557"/>
    </row>
    <row r="10" spans="1:5" ht="29.1" customHeight="1" x14ac:dyDescent="0.25">
      <c r="A10" s="346">
        <v>1</v>
      </c>
      <c r="B10" s="549" t="s">
        <v>116</v>
      </c>
      <c r="C10" s="549"/>
      <c r="D10" s="549"/>
      <c r="E10" s="550"/>
    </row>
    <row r="11" spans="1:5" ht="34.5" customHeight="1" x14ac:dyDescent="0.25">
      <c r="A11" s="347">
        <v>2</v>
      </c>
      <c r="B11" s="551" t="s">
        <v>740</v>
      </c>
      <c r="C11" s="551"/>
      <c r="D11" s="551"/>
      <c r="E11" s="552"/>
    </row>
    <row r="12" spans="1:5" ht="33.75" customHeight="1" x14ac:dyDescent="0.25">
      <c r="A12" s="347">
        <v>3</v>
      </c>
      <c r="B12" s="551" t="s">
        <v>738</v>
      </c>
      <c r="C12" s="551"/>
      <c r="D12" s="551"/>
      <c r="E12" s="552"/>
    </row>
    <row r="13" spans="1:5" ht="30.75" customHeight="1" x14ac:dyDescent="0.25">
      <c r="A13" s="347">
        <v>4</v>
      </c>
      <c r="B13" s="551" t="s">
        <v>739</v>
      </c>
      <c r="C13" s="551"/>
      <c r="D13" s="551"/>
      <c r="E13" s="552"/>
    </row>
    <row r="14" spans="1:5" ht="30.75" customHeight="1" x14ac:dyDescent="0.25">
      <c r="A14" s="348">
        <v>5</v>
      </c>
      <c r="B14" s="553" t="s">
        <v>741</v>
      </c>
      <c r="C14" s="553"/>
      <c r="D14" s="553"/>
      <c r="E14" s="554"/>
    </row>
    <row r="15" spans="1:5" ht="14.45" customHeight="1" x14ac:dyDescent="0.25">
      <c r="A15" s="555" t="s">
        <v>117</v>
      </c>
      <c r="B15" s="556"/>
      <c r="C15" s="556"/>
      <c r="D15" s="556"/>
      <c r="E15" s="557"/>
    </row>
    <row r="16" spans="1:5" ht="29.1" customHeight="1" x14ac:dyDescent="0.25">
      <c r="A16" s="558" t="s">
        <v>743</v>
      </c>
      <c r="B16" s="559"/>
      <c r="C16" s="559"/>
      <c r="D16" s="559"/>
      <c r="E16" s="560"/>
    </row>
    <row r="17" spans="1:5" ht="45" x14ac:dyDescent="0.25">
      <c r="A17" s="349" t="s">
        <v>742</v>
      </c>
      <c r="B17" s="350" t="s">
        <v>745</v>
      </c>
      <c r="C17" s="351" t="s">
        <v>744</v>
      </c>
      <c r="D17" s="351" t="s">
        <v>746</v>
      </c>
      <c r="E17" s="352" t="s">
        <v>749</v>
      </c>
    </row>
    <row r="18" spans="1:5" x14ac:dyDescent="0.25">
      <c r="A18" s="353"/>
      <c r="B18" s="354"/>
      <c r="C18" s="355"/>
      <c r="D18" s="355"/>
      <c r="E18" s="356"/>
    </row>
    <row r="19" spans="1:5" x14ac:dyDescent="0.25">
      <c r="A19" s="353"/>
      <c r="B19" s="354"/>
      <c r="C19" s="355"/>
      <c r="D19" s="355"/>
      <c r="E19" s="356"/>
    </row>
    <row r="20" spans="1:5" x14ac:dyDescent="0.25">
      <c r="A20" s="353"/>
      <c r="B20" s="354"/>
      <c r="C20" s="355"/>
      <c r="D20" s="355"/>
      <c r="E20" s="356"/>
    </row>
    <row r="21" spans="1:5" x14ac:dyDescent="0.25">
      <c r="A21" s="353"/>
      <c r="B21" s="354"/>
      <c r="C21" s="355"/>
      <c r="D21" s="355"/>
      <c r="E21" s="356"/>
    </row>
    <row r="22" spans="1:5" ht="15.75" thickBot="1" x14ac:dyDescent="0.3">
      <c r="A22" s="357"/>
      <c r="B22" s="358"/>
      <c r="C22" s="359"/>
      <c r="D22" s="359"/>
      <c r="E22" s="360"/>
    </row>
  </sheetData>
  <mergeCells count="16">
    <mergeCell ref="A16:E16"/>
    <mergeCell ref="B11:E11"/>
    <mergeCell ref="B12:E12"/>
    <mergeCell ref="B13:E13"/>
    <mergeCell ref="B14:E14"/>
    <mergeCell ref="A15:E15"/>
    <mergeCell ref="B6:E6"/>
    <mergeCell ref="B7:E7"/>
    <mergeCell ref="B8:E8"/>
    <mergeCell ref="A9:E9"/>
    <mergeCell ref="B10:E10"/>
    <mergeCell ref="A1:E1"/>
    <mergeCell ref="A2:E2"/>
    <mergeCell ref="B3:E3"/>
    <mergeCell ref="B4:E4"/>
    <mergeCell ref="B5:E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0BBA-0DB3-4308-AB0B-6A06B546B39A}">
  <sheetPr>
    <tabColor theme="8" tint="0.59999389629810485"/>
  </sheetPr>
  <dimension ref="A1:V6"/>
  <sheetViews>
    <sheetView zoomScaleNormal="100" workbookViewId="0">
      <selection activeCell="G2" sqref="G2:G6"/>
    </sheetView>
  </sheetViews>
  <sheetFormatPr defaultRowHeight="15" x14ac:dyDescent="0.25"/>
  <cols>
    <col min="1" max="1" width="24.7109375" customWidth="1"/>
    <col min="2" max="2" width="12.7109375" customWidth="1"/>
    <col min="3" max="3" width="27.28515625" bestFit="1" customWidth="1"/>
    <col min="4" max="4" width="13.140625" customWidth="1"/>
    <col min="5" max="6" width="11.7109375" bestFit="1" customWidth="1"/>
    <col min="7" max="7" width="12.140625" bestFit="1" customWidth="1"/>
    <col min="8" max="8" width="18.42578125" bestFit="1" customWidth="1"/>
    <col min="9" max="9" width="15.140625" bestFit="1" customWidth="1"/>
    <col min="10" max="10" width="9.5703125" bestFit="1" customWidth="1"/>
    <col min="11" max="11" width="8.140625" bestFit="1" customWidth="1"/>
    <col min="12" max="12" width="9.140625" customWidth="1"/>
    <col min="13" max="13" width="10.5703125" bestFit="1" customWidth="1"/>
    <col min="14" max="14" width="11" bestFit="1" customWidth="1"/>
    <col min="15" max="15" width="10.5703125" bestFit="1" customWidth="1"/>
    <col min="16" max="16" width="10.42578125" customWidth="1"/>
    <col min="17" max="17" width="6.5703125" customWidth="1"/>
    <col min="18" max="18" width="13.7109375" bestFit="1" customWidth="1"/>
    <col min="19" max="19" width="4.5703125" customWidth="1"/>
    <col min="20" max="20" width="5.42578125" customWidth="1"/>
    <col min="21" max="21" width="6.5703125" customWidth="1"/>
    <col min="22" max="22" width="10" customWidth="1"/>
  </cols>
  <sheetData>
    <row r="1" spans="1:22" ht="135" x14ac:dyDescent="0.25">
      <c r="A1" s="283" t="s">
        <v>724</v>
      </c>
      <c r="B1" s="283" t="s">
        <v>725</v>
      </c>
      <c r="C1" s="283" t="s">
        <v>726</v>
      </c>
      <c r="D1" s="283" t="s">
        <v>727</v>
      </c>
      <c r="E1" s="341" t="s">
        <v>728</v>
      </c>
      <c r="F1" s="341" t="s">
        <v>729</v>
      </c>
      <c r="G1" s="283" t="s">
        <v>733</v>
      </c>
      <c r="H1" s="341" t="s">
        <v>730</v>
      </c>
      <c r="I1" s="341" t="s">
        <v>731</v>
      </c>
      <c r="J1" s="342" t="str">
        <f>"Basic Skills
Deficient
("&amp;COUNTIF(J2:J9995,"&gt;0")&amp;")"</f>
        <v>Basic Skills
Deficient
(0)</v>
      </c>
      <c r="K1" s="342" t="str">
        <f>"No HS Diploma or Equiv. [must enter BSD in OSOS]
("&amp;(COUNTIF(K2:K9995,"0")+COUNTIF(K2:K9995, "3"))&amp;")"</f>
        <v>No HS Diploma or Equiv. [must enter BSD in OSOS]
(0)</v>
      </c>
      <c r="L1" s="342" t="str">
        <f>"English Language Learner
("&amp;COUNTIF(L2:L9995,"&gt;0")&amp;")"</f>
        <v>English Language Learner
(0)</v>
      </c>
      <c r="M1" s="342" t="str">
        <f xml:space="preserve"> "PIRL Low Income 
[at least 1 low-income criteria per WIOA]
("&amp;COUNTIF(M2:M9995,"&gt;0")&amp;")"</f>
        <v>PIRL Low Income 
[at least 1 low-income criteria per WIOA]
(2)</v>
      </c>
      <c r="N1" s="342" t="str">
        <f>"Lower Living Standard  (LLS) ("&amp;COUNTIF(N2:N9995,"&gt;0")&amp;")"</f>
        <v>Lower Living Standard  (LLS) (4)</v>
      </c>
      <c r="O1" s="342" t="str">
        <f>"70% Lower Living Standard Income Level (LLSIL)  ("&amp;COUNTIF(O2:O9995,"&gt;0")&amp;")"</f>
        <v>70% Lower Living Standard Income Level (LLSIL)  (2)</v>
      </c>
      <c r="P1" s="342" t="str">
        <f xml:space="preserve"> "Disability in OSOS
[for APoS must also be 70%LLSIL or LLS in OSOS]
("&amp;COUNTIF(P2:P9995,"&gt;0")&amp;")"</f>
        <v>Disability in OSOS
[for APoS must also be 70%LLSIL or LLS in OSOS]
(2)</v>
      </c>
      <c r="Q1" s="342" t="str">
        <f>"Foster 
Care
("&amp;COUNTIF(Q2:Q9995,"&gt;0")&amp;")"</f>
        <v>Foster 
Care
(0)</v>
      </c>
      <c r="R1" s="343" t="str">
        <f xml:space="preserve"> "Homeless 
("&amp;COUNTIF(R2:R9995,"&gt;0")&amp;")"</f>
        <v>Homeless 
(0)</v>
      </c>
      <c r="S1" s="342" t="str">
        <f>"SSI or SSDI
("&amp;COUNTIF(S2:S9995,"&gt;0")&amp;")"</f>
        <v>SSI or SSDI
(0)</v>
      </c>
      <c r="T1" s="342" t="str">
        <f xml:space="preserve"> "TANF
("&amp;COUNTIF(T2:T9995,"&gt;0")&amp;")"</f>
        <v>TANF
(1)</v>
      </c>
      <c r="U1" s="342" t="str">
        <f>"SNAP
("&amp;COUNTIF(U2:U9995,"&gt;0")&amp;")"</f>
        <v>SNAP
(1)</v>
      </c>
      <c r="V1" s="342" t="str">
        <f>"General Assistance
("&amp;COUNTIF(V2:V9995,"&gt;0")&amp;")"</f>
        <v>General Assistance
(0)</v>
      </c>
    </row>
    <row r="2" spans="1:22" x14ac:dyDescent="0.25">
      <c r="A2" s="270" t="s">
        <v>752</v>
      </c>
      <c r="B2" s="270" t="s">
        <v>684</v>
      </c>
      <c r="C2" s="270" t="s">
        <v>759</v>
      </c>
      <c r="D2" s="270">
        <v>1</v>
      </c>
      <c r="E2" s="344">
        <v>44788</v>
      </c>
      <c r="F2" s="344">
        <v>45197</v>
      </c>
      <c r="G2" s="270" t="s">
        <v>684</v>
      </c>
      <c r="H2" s="344">
        <v>44788</v>
      </c>
      <c r="I2" s="344">
        <v>44789</v>
      </c>
      <c r="J2" s="270">
        <v>0</v>
      </c>
      <c r="K2" s="270">
        <v>1</v>
      </c>
      <c r="L2" s="270">
        <v>0</v>
      </c>
      <c r="M2" s="270">
        <v>1</v>
      </c>
      <c r="N2" s="270">
        <v>1</v>
      </c>
      <c r="O2" s="270">
        <v>0</v>
      </c>
      <c r="P2" s="270">
        <v>0</v>
      </c>
      <c r="Q2" s="270">
        <v>0</v>
      </c>
      <c r="R2" s="270">
        <v>0</v>
      </c>
      <c r="S2" s="270">
        <v>0</v>
      </c>
      <c r="T2" s="270">
        <v>0</v>
      </c>
      <c r="U2" s="270">
        <v>1</v>
      </c>
      <c r="V2" s="270">
        <v>0</v>
      </c>
    </row>
    <row r="3" spans="1:22" x14ac:dyDescent="0.25">
      <c r="A3" s="270" t="s">
        <v>752</v>
      </c>
      <c r="B3" s="270" t="s">
        <v>753</v>
      </c>
      <c r="C3" s="270" t="s">
        <v>759</v>
      </c>
      <c r="D3" s="270">
        <v>0</v>
      </c>
      <c r="E3" s="344">
        <v>45037</v>
      </c>
      <c r="F3" s="344">
        <v>45190</v>
      </c>
      <c r="G3" s="270" t="s">
        <v>753</v>
      </c>
      <c r="H3" s="344">
        <v>45037</v>
      </c>
      <c r="I3" s="344" t="s">
        <v>732</v>
      </c>
      <c r="J3" s="270">
        <v>0</v>
      </c>
      <c r="K3" s="270">
        <v>1</v>
      </c>
      <c r="L3" s="270">
        <v>0</v>
      </c>
      <c r="M3" s="270">
        <v>0</v>
      </c>
      <c r="N3" s="270">
        <v>9</v>
      </c>
      <c r="O3" s="270">
        <v>9</v>
      </c>
      <c r="P3" s="270">
        <v>9</v>
      </c>
      <c r="Q3" s="270">
        <v>0</v>
      </c>
      <c r="R3" s="270">
        <v>0</v>
      </c>
      <c r="S3" s="270">
        <v>0</v>
      </c>
      <c r="T3" s="270">
        <v>0</v>
      </c>
      <c r="U3" s="270">
        <v>0</v>
      </c>
      <c r="V3" s="270">
        <v>0</v>
      </c>
    </row>
    <row r="4" spans="1:22" x14ac:dyDescent="0.25">
      <c r="A4" s="270" t="s">
        <v>752</v>
      </c>
      <c r="B4" s="270" t="s">
        <v>754</v>
      </c>
      <c r="C4" s="270" t="s">
        <v>759</v>
      </c>
      <c r="D4" s="270">
        <v>0</v>
      </c>
      <c r="E4" s="344">
        <v>45103</v>
      </c>
      <c r="F4" s="344">
        <v>45189</v>
      </c>
      <c r="G4" s="270" t="s">
        <v>754</v>
      </c>
      <c r="H4" s="344">
        <v>45103</v>
      </c>
      <c r="I4" s="344" t="s">
        <v>732</v>
      </c>
      <c r="J4" s="270">
        <v>0</v>
      </c>
      <c r="K4" s="270">
        <v>6</v>
      </c>
      <c r="L4" s="270">
        <v>0</v>
      </c>
      <c r="M4" s="270">
        <v>0</v>
      </c>
      <c r="N4" s="270">
        <v>0</v>
      </c>
      <c r="O4" s="270">
        <v>0</v>
      </c>
      <c r="P4" s="270">
        <v>0</v>
      </c>
      <c r="Q4" s="270">
        <v>0</v>
      </c>
      <c r="R4" s="270">
        <v>0</v>
      </c>
      <c r="S4" s="270">
        <v>0</v>
      </c>
      <c r="T4" s="270">
        <v>0</v>
      </c>
      <c r="U4" s="270">
        <v>0</v>
      </c>
      <c r="V4" s="270">
        <v>0</v>
      </c>
    </row>
    <row r="5" spans="1:22" x14ac:dyDescent="0.25">
      <c r="A5" s="270" t="s">
        <v>752</v>
      </c>
      <c r="B5" s="270" t="s">
        <v>760</v>
      </c>
      <c r="C5" s="270" t="s">
        <v>759</v>
      </c>
      <c r="D5" s="270">
        <v>1</v>
      </c>
      <c r="E5" s="344">
        <v>45159</v>
      </c>
      <c r="F5" s="344">
        <v>45195</v>
      </c>
      <c r="G5" s="270" t="s">
        <v>760</v>
      </c>
      <c r="H5" s="344">
        <v>45195</v>
      </c>
      <c r="I5" s="344" t="s">
        <v>732</v>
      </c>
      <c r="J5" s="270">
        <v>0</v>
      </c>
      <c r="K5" s="270">
        <v>1</v>
      </c>
      <c r="L5" s="270">
        <v>0</v>
      </c>
      <c r="M5" s="270">
        <v>1</v>
      </c>
      <c r="N5" s="270">
        <v>1</v>
      </c>
      <c r="O5" s="270">
        <v>0</v>
      </c>
      <c r="P5" s="270">
        <v>1</v>
      </c>
      <c r="Q5" s="270">
        <v>0</v>
      </c>
      <c r="R5" s="270">
        <v>0</v>
      </c>
      <c r="S5" s="270">
        <v>0</v>
      </c>
      <c r="T5" s="270">
        <v>1</v>
      </c>
      <c r="U5" s="270">
        <v>0</v>
      </c>
      <c r="V5" s="270">
        <v>0</v>
      </c>
    </row>
    <row r="6" spans="1:22" x14ac:dyDescent="0.25">
      <c r="A6" s="270" t="s">
        <v>752</v>
      </c>
      <c r="B6" s="270" t="s">
        <v>755</v>
      </c>
      <c r="C6" s="270" t="s">
        <v>759</v>
      </c>
      <c r="D6" s="270">
        <v>0</v>
      </c>
      <c r="E6" s="344">
        <v>45082</v>
      </c>
      <c r="F6" s="344">
        <v>45175</v>
      </c>
      <c r="G6" s="270" t="s">
        <v>755</v>
      </c>
      <c r="H6" s="344">
        <v>45082</v>
      </c>
      <c r="I6" s="344" t="s">
        <v>732</v>
      </c>
      <c r="J6" s="270">
        <v>0</v>
      </c>
      <c r="K6" s="270">
        <v>7</v>
      </c>
      <c r="L6" s="270">
        <v>0</v>
      </c>
      <c r="M6" s="270">
        <v>0</v>
      </c>
      <c r="N6" s="270">
        <v>9</v>
      </c>
      <c r="O6" s="270">
        <v>9</v>
      </c>
      <c r="P6" s="270">
        <v>0</v>
      </c>
      <c r="Q6" s="270">
        <v>0</v>
      </c>
      <c r="R6" s="270">
        <v>0</v>
      </c>
      <c r="S6" s="270">
        <v>0</v>
      </c>
      <c r="T6" s="270">
        <v>0</v>
      </c>
      <c r="U6" s="270">
        <v>0</v>
      </c>
      <c r="V6" s="270">
        <v>0</v>
      </c>
    </row>
  </sheetData>
  <autoFilter ref="A1:V458" xr:uid="{3CB10BBA-0DB3-4308-AB0B-6A06B546B39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B1EC8-0842-4182-A154-412320C9574E}">
  <sheetPr codeName="Sheet7">
    <tabColor rgb="FFFFCCCC"/>
  </sheetPr>
  <dimension ref="A1:V120"/>
  <sheetViews>
    <sheetView zoomScale="90" zoomScaleNormal="90" workbookViewId="0">
      <pane xSplit="2" ySplit="3" topLeftCell="C4" activePane="bottomRight" state="frozen"/>
      <selection pane="topRight" sqref="A1:A2"/>
      <selection pane="bottomLeft" sqref="A1:A2"/>
      <selection pane="bottomRight" activeCell="A20" sqref="A20:XFD105"/>
    </sheetView>
  </sheetViews>
  <sheetFormatPr defaultRowHeight="15" x14ac:dyDescent="0.25"/>
  <cols>
    <col min="1" max="1" width="4.42578125" style="11" bestFit="1" customWidth="1"/>
    <col min="2" max="2" width="13.85546875" style="10" bestFit="1" customWidth="1"/>
    <col min="3" max="3" width="13.85546875" style="10" customWidth="1"/>
    <col min="4" max="13" width="18.7109375" style="10" customWidth="1"/>
    <col min="14" max="22" width="18.7109375" customWidth="1"/>
  </cols>
  <sheetData>
    <row r="1" spans="1:22" ht="25.35" customHeight="1" thickBot="1" x14ac:dyDescent="0.35">
      <c r="B1" s="179" t="s">
        <v>185</v>
      </c>
      <c r="C1" s="186"/>
      <c r="D1" s="182" t="s">
        <v>168</v>
      </c>
      <c r="E1" s="178" t="s">
        <v>186</v>
      </c>
      <c r="F1" s="186" t="s">
        <v>41</v>
      </c>
      <c r="G1" s="187"/>
      <c r="N1" s="270"/>
      <c r="O1" s="270"/>
      <c r="P1" s="270"/>
      <c r="Q1" s="270"/>
      <c r="R1" s="270"/>
      <c r="S1" s="270"/>
      <c r="T1" s="270"/>
      <c r="U1" s="270"/>
      <c r="V1" s="270"/>
    </row>
    <row r="2" spans="1:22" s="50" customFormat="1" ht="15.75" x14ac:dyDescent="0.25">
      <c r="A2" s="48"/>
      <c r="B2" s="330"/>
      <c r="C2" s="330"/>
      <c r="D2" s="561" t="s">
        <v>187</v>
      </c>
      <c r="E2" s="561"/>
      <c r="F2" s="561"/>
      <c r="G2" s="561"/>
      <c r="H2" s="562"/>
      <c r="I2" s="562"/>
      <c r="J2" s="562"/>
      <c r="K2" s="562"/>
      <c r="L2" s="562"/>
      <c r="M2" s="562"/>
      <c r="N2" s="562"/>
      <c r="O2" s="562"/>
      <c r="P2" s="562"/>
      <c r="Q2" s="562"/>
      <c r="R2" s="562"/>
      <c r="S2" s="562"/>
      <c r="T2" s="174" t="s">
        <v>188</v>
      </c>
      <c r="U2" s="175" t="s">
        <v>189</v>
      </c>
    </row>
    <row r="3" spans="1:22" s="42" customFormat="1" ht="47.25" x14ac:dyDescent="0.25">
      <c r="A3" s="37"/>
      <c r="B3" s="38" t="s">
        <v>47</v>
      </c>
      <c r="C3" s="38" t="s">
        <v>49</v>
      </c>
      <c r="D3" s="39" t="s">
        <v>136</v>
      </c>
      <c r="E3" s="39" t="s">
        <v>139</v>
      </c>
      <c r="F3" s="39" t="s">
        <v>119</v>
      </c>
      <c r="G3" s="39" t="s">
        <v>190</v>
      </c>
      <c r="H3" s="39" t="s">
        <v>191</v>
      </c>
      <c r="I3" s="39" t="s">
        <v>192</v>
      </c>
      <c r="J3" s="39" t="s">
        <v>193</v>
      </c>
      <c r="K3" s="39" t="s">
        <v>194</v>
      </c>
      <c r="L3" s="39" t="s">
        <v>120</v>
      </c>
      <c r="M3" s="39" t="s">
        <v>121</v>
      </c>
      <c r="N3" s="39" t="s">
        <v>195</v>
      </c>
      <c r="O3" s="40" t="s">
        <v>196</v>
      </c>
      <c r="P3" s="40" t="s">
        <v>197</v>
      </c>
      <c r="Q3" s="40" t="s">
        <v>118</v>
      </c>
      <c r="R3" s="40" t="s">
        <v>198</v>
      </c>
      <c r="S3" s="40" t="s">
        <v>199</v>
      </c>
      <c r="T3" s="176" t="s">
        <v>200</v>
      </c>
      <c r="U3" s="177" t="s">
        <v>201</v>
      </c>
      <c r="V3" s="173" t="s">
        <v>117</v>
      </c>
    </row>
    <row r="4" spans="1:22" s="156" customFormat="1" ht="60" customHeight="1" x14ac:dyDescent="0.25">
      <c r="A4" s="153"/>
      <c r="B4" s="154" t="s">
        <v>80</v>
      </c>
      <c r="C4" s="363" t="s">
        <v>83</v>
      </c>
      <c r="D4" s="155" t="s">
        <v>202</v>
      </c>
      <c r="E4" s="155" t="s">
        <v>203</v>
      </c>
      <c r="F4" s="155" t="s">
        <v>202</v>
      </c>
      <c r="G4" s="155" t="s">
        <v>202</v>
      </c>
      <c r="H4" s="155" t="s">
        <v>202</v>
      </c>
      <c r="I4" s="155" t="s">
        <v>202</v>
      </c>
      <c r="J4" s="155" t="s">
        <v>203</v>
      </c>
      <c r="K4" s="155" t="s">
        <v>202</v>
      </c>
      <c r="L4" s="155" t="s">
        <v>202</v>
      </c>
      <c r="M4" s="155" t="s">
        <v>202</v>
      </c>
      <c r="N4" s="155" t="s">
        <v>202</v>
      </c>
      <c r="O4" s="155" t="s">
        <v>202</v>
      </c>
      <c r="P4" s="155" t="s">
        <v>202</v>
      </c>
      <c r="Q4" s="155" t="s">
        <v>202</v>
      </c>
      <c r="R4" s="155" t="s">
        <v>202</v>
      </c>
      <c r="S4" s="155" t="s">
        <v>202</v>
      </c>
      <c r="T4" s="155" t="s">
        <v>202</v>
      </c>
      <c r="U4" s="155" t="s">
        <v>202</v>
      </c>
      <c r="V4" s="155" t="s">
        <v>202</v>
      </c>
    </row>
    <row r="5" spans="1:22" s="44" customFormat="1" ht="60" customHeight="1" x14ac:dyDescent="0.25">
      <c r="A5" s="37">
        <v>1</v>
      </c>
      <c r="B5" s="61"/>
      <c r="C5" s="339"/>
      <c r="D5" s="43" t="s">
        <v>202</v>
      </c>
      <c r="E5" s="43" t="s">
        <v>202</v>
      </c>
      <c r="F5" s="43" t="s">
        <v>202</v>
      </c>
      <c r="G5" s="43" t="s">
        <v>202</v>
      </c>
      <c r="H5" s="43" t="s">
        <v>202</v>
      </c>
      <c r="I5" s="43" t="s">
        <v>202</v>
      </c>
      <c r="J5" s="43" t="s">
        <v>202</v>
      </c>
      <c r="K5" s="43" t="s">
        <v>202</v>
      </c>
      <c r="L5" s="43" t="s">
        <v>202</v>
      </c>
      <c r="M5" s="43" t="s">
        <v>202</v>
      </c>
      <c r="N5" s="43" t="s">
        <v>202</v>
      </c>
      <c r="O5" s="43" t="s">
        <v>202</v>
      </c>
      <c r="P5" s="43" t="s">
        <v>202</v>
      </c>
      <c r="Q5" s="43" t="s">
        <v>202</v>
      </c>
      <c r="R5" s="43" t="s">
        <v>202</v>
      </c>
      <c r="S5" s="43" t="s">
        <v>202</v>
      </c>
      <c r="T5" s="43" t="s">
        <v>202</v>
      </c>
      <c r="U5" s="43" t="s">
        <v>202</v>
      </c>
      <c r="V5" s="43" t="s">
        <v>202</v>
      </c>
    </row>
    <row r="6" spans="1:22" s="44" customFormat="1" ht="60" customHeight="1" x14ac:dyDescent="0.25">
      <c r="A6" s="37">
        <v>2</v>
      </c>
      <c r="B6" s="62"/>
      <c r="C6" s="62"/>
      <c r="D6" s="43" t="s">
        <v>202</v>
      </c>
      <c r="E6" s="43" t="s">
        <v>202</v>
      </c>
      <c r="F6" s="43" t="s">
        <v>202</v>
      </c>
      <c r="G6" s="43" t="s">
        <v>202</v>
      </c>
      <c r="H6" s="43" t="s">
        <v>202</v>
      </c>
      <c r="I6" s="43" t="s">
        <v>202</v>
      </c>
      <c r="J6" s="43" t="s">
        <v>202</v>
      </c>
      <c r="K6" s="43" t="s">
        <v>202</v>
      </c>
      <c r="L6" s="43" t="s">
        <v>202</v>
      </c>
      <c r="M6" s="43" t="s">
        <v>202</v>
      </c>
      <c r="N6" s="43" t="s">
        <v>202</v>
      </c>
      <c r="O6" s="43" t="s">
        <v>202</v>
      </c>
      <c r="P6" s="43" t="s">
        <v>202</v>
      </c>
      <c r="Q6" s="43" t="s">
        <v>202</v>
      </c>
      <c r="R6" s="43" t="s">
        <v>202</v>
      </c>
      <c r="S6" s="43" t="s">
        <v>202</v>
      </c>
      <c r="T6" s="43" t="s">
        <v>202</v>
      </c>
      <c r="U6" s="43" t="s">
        <v>202</v>
      </c>
      <c r="V6" s="43" t="s">
        <v>202</v>
      </c>
    </row>
    <row r="7" spans="1:22" s="44" customFormat="1" ht="60" customHeight="1" x14ac:dyDescent="0.25">
      <c r="A7" s="37">
        <v>3</v>
      </c>
      <c r="B7" s="45"/>
      <c r="C7" s="45"/>
      <c r="D7" s="43" t="s">
        <v>202</v>
      </c>
      <c r="E7" s="43" t="s">
        <v>202</v>
      </c>
      <c r="F7" s="43" t="s">
        <v>202</v>
      </c>
      <c r="G7" s="43" t="s">
        <v>202</v>
      </c>
      <c r="H7" s="43" t="s">
        <v>202</v>
      </c>
      <c r="I7" s="43" t="s">
        <v>202</v>
      </c>
      <c r="J7" s="43" t="s">
        <v>202</v>
      </c>
      <c r="K7" s="43" t="s">
        <v>202</v>
      </c>
      <c r="L7" s="43" t="s">
        <v>202</v>
      </c>
      <c r="M7" s="43" t="s">
        <v>202</v>
      </c>
      <c r="N7" s="43" t="s">
        <v>202</v>
      </c>
      <c r="O7" s="43" t="s">
        <v>202</v>
      </c>
      <c r="P7" s="43" t="s">
        <v>202</v>
      </c>
      <c r="Q7" s="43" t="s">
        <v>202</v>
      </c>
      <c r="R7" s="43" t="s">
        <v>202</v>
      </c>
      <c r="S7" s="43" t="s">
        <v>202</v>
      </c>
      <c r="T7" s="43" t="s">
        <v>202</v>
      </c>
      <c r="U7" s="43" t="s">
        <v>202</v>
      </c>
      <c r="V7" s="43" t="s">
        <v>202</v>
      </c>
    </row>
    <row r="8" spans="1:22" s="44" customFormat="1" ht="60" customHeight="1" x14ac:dyDescent="0.25">
      <c r="A8" s="37">
        <v>4</v>
      </c>
      <c r="B8" s="45"/>
      <c r="C8" s="45"/>
      <c r="D8" s="43" t="s">
        <v>202</v>
      </c>
      <c r="E8" s="43" t="s">
        <v>202</v>
      </c>
      <c r="F8" s="43" t="s">
        <v>202</v>
      </c>
      <c r="G8" s="43" t="s">
        <v>202</v>
      </c>
      <c r="H8" s="43" t="s">
        <v>202</v>
      </c>
      <c r="I8" s="43" t="s">
        <v>202</v>
      </c>
      <c r="J8" s="43" t="s">
        <v>202</v>
      </c>
      <c r="K8" s="43" t="s">
        <v>202</v>
      </c>
      <c r="L8" s="43" t="s">
        <v>202</v>
      </c>
      <c r="M8" s="43" t="s">
        <v>202</v>
      </c>
      <c r="N8" s="43" t="s">
        <v>202</v>
      </c>
      <c r="O8" s="43" t="s">
        <v>202</v>
      </c>
      <c r="P8" s="43" t="s">
        <v>202</v>
      </c>
      <c r="Q8" s="43" t="s">
        <v>202</v>
      </c>
      <c r="R8" s="43" t="s">
        <v>202</v>
      </c>
      <c r="S8" s="43" t="s">
        <v>202</v>
      </c>
      <c r="T8" s="43" t="s">
        <v>202</v>
      </c>
      <c r="U8" s="43" t="s">
        <v>202</v>
      </c>
      <c r="V8" s="43" t="s">
        <v>202</v>
      </c>
    </row>
    <row r="9" spans="1:22" s="44" customFormat="1" ht="60" customHeight="1" x14ac:dyDescent="0.25">
      <c r="A9" s="37">
        <v>5</v>
      </c>
      <c r="B9" s="45"/>
      <c r="C9" s="45"/>
      <c r="D9" s="43" t="s">
        <v>202</v>
      </c>
      <c r="E9" s="43" t="s">
        <v>202</v>
      </c>
      <c r="F9" s="43" t="s">
        <v>202</v>
      </c>
      <c r="G9" s="43" t="s">
        <v>202</v>
      </c>
      <c r="H9" s="43" t="s">
        <v>202</v>
      </c>
      <c r="I9" s="43" t="s">
        <v>202</v>
      </c>
      <c r="J9" s="43" t="s">
        <v>202</v>
      </c>
      <c r="K9" s="43" t="s">
        <v>202</v>
      </c>
      <c r="L9" s="43" t="s">
        <v>202</v>
      </c>
      <c r="M9" s="43" t="s">
        <v>202</v>
      </c>
      <c r="N9" s="43" t="s">
        <v>202</v>
      </c>
      <c r="O9" s="43" t="s">
        <v>202</v>
      </c>
      <c r="P9" s="43" t="s">
        <v>202</v>
      </c>
      <c r="Q9" s="43" t="s">
        <v>202</v>
      </c>
      <c r="R9" s="43" t="s">
        <v>202</v>
      </c>
      <c r="S9" s="43" t="s">
        <v>202</v>
      </c>
      <c r="T9" s="43" t="s">
        <v>202</v>
      </c>
      <c r="U9" s="43" t="s">
        <v>202</v>
      </c>
      <c r="V9" s="43" t="s">
        <v>202</v>
      </c>
    </row>
    <row r="10" spans="1:22" s="44" customFormat="1" ht="60" customHeight="1" x14ac:dyDescent="0.25">
      <c r="A10" s="37">
        <v>6</v>
      </c>
      <c r="B10" s="45"/>
      <c r="C10" s="45"/>
      <c r="D10" s="43" t="s">
        <v>202</v>
      </c>
      <c r="E10" s="43" t="s">
        <v>202</v>
      </c>
      <c r="F10" s="43" t="s">
        <v>202</v>
      </c>
      <c r="G10" s="43" t="s">
        <v>202</v>
      </c>
      <c r="H10" s="43" t="s">
        <v>202</v>
      </c>
      <c r="I10" s="43" t="s">
        <v>202</v>
      </c>
      <c r="J10" s="43" t="s">
        <v>202</v>
      </c>
      <c r="K10" s="43" t="s">
        <v>202</v>
      </c>
      <c r="L10" s="43" t="s">
        <v>202</v>
      </c>
      <c r="M10" s="43" t="s">
        <v>202</v>
      </c>
      <c r="N10" s="43" t="s">
        <v>202</v>
      </c>
      <c r="O10" s="43" t="s">
        <v>202</v>
      </c>
      <c r="P10" s="43" t="s">
        <v>202</v>
      </c>
      <c r="Q10" s="43" t="s">
        <v>202</v>
      </c>
      <c r="R10" s="43" t="s">
        <v>202</v>
      </c>
      <c r="S10" s="43" t="s">
        <v>202</v>
      </c>
      <c r="T10" s="43" t="s">
        <v>202</v>
      </c>
      <c r="U10" s="43" t="s">
        <v>202</v>
      </c>
      <c r="V10" s="43" t="s">
        <v>202</v>
      </c>
    </row>
    <row r="11" spans="1:22" s="44" customFormat="1" ht="60" customHeight="1" x14ac:dyDescent="0.25">
      <c r="A11" s="37">
        <v>7</v>
      </c>
      <c r="B11" s="45"/>
      <c r="C11" s="45"/>
      <c r="D11" s="43" t="s">
        <v>202</v>
      </c>
      <c r="E11" s="43" t="s">
        <v>202</v>
      </c>
      <c r="F11" s="43" t="s">
        <v>202</v>
      </c>
      <c r="G11" s="43" t="s">
        <v>202</v>
      </c>
      <c r="H11" s="43" t="s">
        <v>202</v>
      </c>
      <c r="I11" s="43" t="s">
        <v>202</v>
      </c>
      <c r="J11" s="43" t="s">
        <v>202</v>
      </c>
      <c r="K11" s="43" t="s">
        <v>202</v>
      </c>
      <c r="L11" s="43" t="s">
        <v>202</v>
      </c>
      <c r="M11" s="43" t="s">
        <v>202</v>
      </c>
      <c r="N11" s="43" t="s">
        <v>202</v>
      </c>
      <c r="O11" s="43" t="s">
        <v>202</v>
      </c>
      <c r="P11" s="43" t="s">
        <v>202</v>
      </c>
      <c r="Q11" s="43" t="s">
        <v>202</v>
      </c>
      <c r="R11" s="43" t="s">
        <v>202</v>
      </c>
      <c r="S11" s="43" t="s">
        <v>202</v>
      </c>
      <c r="T11" s="43" t="s">
        <v>202</v>
      </c>
      <c r="U11" s="43" t="s">
        <v>202</v>
      </c>
      <c r="V11" s="43" t="s">
        <v>202</v>
      </c>
    </row>
    <row r="12" spans="1:22" s="44" customFormat="1" ht="60" customHeight="1" x14ac:dyDescent="0.25">
      <c r="A12" s="37">
        <v>8</v>
      </c>
      <c r="B12" s="45"/>
      <c r="C12" s="45"/>
      <c r="D12" s="43" t="s">
        <v>202</v>
      </c>
      <c r="E12" s="43" t="s">
        <v>202</v>
      </c>
      <c r="F12" s="43" t="s">
        <v>202</v>
      </c>
      <c r="G12" s="43" t="s">
        <v>202</v>
      </c>
      <c r="H12" s="43" t="s">
        <v>202</v>
      </c>
      <c r="I12" s="43" t="s">
        <v>202</v>
      </c>
      <c r="J12" s="43" t="s">
        <v>202</v>
      </c>
      <c r="K12" s="43" t="s">
        <v>202</v>
      </c>
      <c r="L12" s="43" t="s">
        <v>202</v>
      </c>
      <c r="M12" s="43" t="s">
        <v>202</v>
      </c>
      <c r="N12" s="43" t="s">
        <v>202</v>
      </c>
      <c r="O12" s="43" t="s">
        <v>202</v>
      </c>
      <c r="P12" s="43" t="s">
        <v>202</v>
      </c>
      <c r="Q12" s="43" t="s">
        <v>202</v>
      </c>
      <c r="R12" s="43" t="s">
        <v>202</v>
      </c>
      <c r="S12" s="43" t="s">
        <v>202</v>
      </c>
      <c r="T12" s="43" t="s">
        <v>202</v>
      </c>
      <c r="U12" s="43" t="s">
        <v>202</v>
      </c>
      <c r="V12" s="43" t="s">
        <v>202</v>
      </c>
    </row>
    <row r="13" spans="1:22" s="44" customFormat="1" ht="60" customHeight="1" x14ac:dyDescent="0.25">
      <c r="A13" s="37">
        <v>9</v>
      </c>
      <c r="B13" s="45"/>
      <c r="C13" s="45"/>
      <c r="D13" s="43" t="s">
        <v>202</v>
      </c>
      <c r="E13" s="43" t="s">
        <v>202</v>
      </c>
      <c r="F13" s="43" t="s">
        <v>202</v>
      </c>
      <c r="G13" s="43" t="s">
        <v>202</v>
      </c>
      <c r="H13" s="43" t="s">
        <v>202</v>
      </c>
      <c r="I13" s="43" t="s">
        <v>202</v>
      </c>
      <c r="J13" s="43" t="s">
        <v>202</v>
      </c>
      <c r="K13" s="43" t="s">
        <v>202</v>
      </c>
      <c r="L13" s="43" t="s">
        <v>202</v>
      </c>
      <c r="M13" s="43" t="s">
        <v>202</v>
      </c>
      <c r="N13" s="43" t="s">
        <v>202</v>
      </c>
      <c r="O13" s="43" t="s">
        <v>202</v>
      </c>
      <c r="P13" s="43" t="s">
        <v>202</v>
      </c>
      <c r="Q13" s="43" t="s">
        <v>202</v>
      </c>
      <c r="R13" s="43" t="s">
        <v>202</v>
      </c>
      <c r="S13" s="43" t="s">
        <v>202</v>
      </c>
      <c r="T13" s="43" t="s">
        <v>202</v>
      </c>
      <c r="U13" s="43" t="s">
        <v>202</v>
      </c>
      <c r="V13" s="43" t="s">
        <v>202</v>
      </c>
    </row>
    <row r="14" spans="1:22" s="44" customFormat="1" ht="60" customHeight="1" x14ac:dyDescent="0.25">
      <c r="A14" s="37">
        <v>10</v>
      </c>
      <c r="B14" s="45"/>
      <c r="C14" s="45"/>
      <c r="D14" s="43" t="s">
        <v>202</v>
      </c>
      <c r="E14" s="43" t="s">
        <v>202</v>
      </c>
      <c r="F14" s="43" t="s">
        <v>202</v>
      </c>
      <c r="G14" s="43" t="s">
        <v>202</v>
      </c>
      <c r="H14" s="43" t="s">
        <v>202</v>
      </c>
      <c r="I14" s="43" t="s">
        <v>202</v>
      </c>
      <c r="J14" s="43" t="s">
        <v>202</v>
      </c>
      <c r="K14" s="43" t="s">
        <v>202</v>
      </c>
      <c r="L14" s="43" t="s">
        <v>202</v>
      </c>
      <c r="M14" s="43" t="s">
        <v>202</v>
      </c>
      <c r="N14" s="43" t="s">
        <v>202</v>
      </c>
      <c r="O14" s="43" t="s">
        <v>202</v>
      </c>
      <c r="P14" s="43" t="s">
        <v>202</v>
      </c>
      <c r="Q14" s="43" t="s">
        <v>202</v>
      </c>
      <c r="R14" s="43" t="s">
        <v>202</v>
      </c>
      <c r="S14" s="43" t="s">
        <v>202</v>
      </c>
      <c r="T14" s="43" t="s">
        <v>202</v>
      </c>
      <c r="U14" s="43" t="s">
        <v>202</v>
      </c>
      <c r="V14" s="43" t="s">
        <v>202</v>
      </c>
    </row>
    <row r="15" spans="1:22" s="44" customFormat="1" ht="60" customHeight="1" x14ac:dyDescent="0.25">
      <c r="A15" s="37">
        <v>11</v>
      </c>
      <c r="B15" s="45"/>
      <c r="C15" s="45"/>
      <c r="D15" s="43" t="s">
        <v>202</v>
      </c>
      <c r="E15" s="43" t="s">
        <v>202</v>
      </c>
      <c r="F15" s="43" t="s">
        <v>202</v>
      </c>
      <c r="G15" s="43" t="s">
        <v>202</v>
      </c>
      <c r="H15" s="43" t="s">
        <v>202</v>
      </c>
      <c r="I15" s="43" t="s">
        <v>202</v>
      </c>
      <c r="J15" s="43" t="s">
        <v>202</v>
      </c>
      <c r="K15" s="43" t="s">
        <v>202</v>
      </c>
      <c r="L15" s="43" t="s">
        <v>202</v>
      </c>
      <c r="M15" s="43" t="s">
        <v>202</v>
      </c>
      <c r="N15" s="43" t="s">
        <v>202</v>
      </c>
      <c r="O15" s="43" t="s">
        <v>202</v>
      </c>
      <c r="P15" s="43" t="s">
        <v>202</v>
      </c>
      <c r="Q15" s="43" t="s">
        <v>202</v>
      </c>
      <c r="R15" s="43" t="s">
        <v>202</v>
      </c>
      <c r="S15" s="43" t="s">
        <v>202</v>
      </c>
      <c r="T15" s="43" t="s">
        <v>202</v>
      </c>
      <c r="U15" s="43" t="s">
        <v>202</v>
      </c>
      <c r="V15" s="43" t="s">
        <v>202</v>
      </c>
    </row>
    <row r="16" spans="1:22" s="44" customFormat="1" ht="60" customHeight="1" x14ac:dyDescent="0.25">
      <c r="A16" s="37">
        <v>12</v>
      </c>
      <c r="B16" s="45"/>
      <c r="C16" s="45"/>
      <c r="D16" s="43" t="s">
        <v>202</v>
      </c>
      <c r="E16" s="43" t="s">
        <v>202</v>
      </c>
      <c r="F16" s="43" t="s">
        <v>202</v>
      </c>
      <c r="G16" s="43" t="s">
        <v>202</v>
      </c>
      <c r="H16" s="43" t="s">
        <v>202</v>
      </c>
      <c r="I16" s="43" t="s">
        <v>202</v>
      </c>
      <c r="J16" s="43" t="s">
        <v>202</v>
      </c>
      <c r="K16" s="43" t="s">
        <v>202</v>
      </c>
      <c r="L16" s="43" t="s">
        <v>202</v>
      </c>
      <c r="M16" s="43" t="s">
        <v>202</v>
      </c>
      <c r="N16" s="43" t="s">
        <v>202</v>
      </c>
      <c r="O16" s="43" t="s">
        <v>202</v>
      </c>
      <c r="P16" s="43" t="s">
        <v>202</v>
      </c>
      <c r="Q16" s="43" t="s">
        <v>202</v>
      </c>
      <c r="R16" s="43" t="s">
        <v>202</v>
      </c>
      <c r="S16" s="43" t="s">
        <v>202</v>
      </c>
      <c r="T16" s="43" t="s">
        <v>202</v>
      </c>
      <c r="U16" s="43" t="s">
        <v>202</v>
      </c>
      <c r="V16" s="43" t="s">
        <v>202</v>
      </c>
    </row>
    <row r="17" spans="1:22" s="44" customFormat="1" ht="60" customHeight="1" x14ac:dyDescent="0.25">
      <c r="A17" s="37">
        <v>13</v>
      </c>
      <c r="B17" s="45"/>
      <c r="C17" s="45"/>
      <c r="D17" s="43" t="s">
        <v>202</v>
      </c>
      <c r="E17" s="43" t="s">
        <v>202</v>
      </c>
      <c r="F17" s="43" t="s">
        <v>202</v>
      </c>
      <c r="G17" s="43" t="s">
        <v>202</v>
      </c>
      <c r="H17" s="43" t="s">
        <v>202</v>
      </c>
      <c r="I17" s="43" t="s">
        <v>202</v>
      </c>
      <c r="J17" s="43" t="s">
        <v>202</v>
      </c>
      <c r="K17" s="43" t="s">
        <v>202</v>
      </c>
      <c r="L17" s="43" t="s">
        <v>202</v>
      </c>
      <c r="M17" s="43" t="s">
        <v>202</v>
      </c>
      <c r="N17" s="43" t="s">
        <v>202</v>
      </c>
      <c r="O17" s="43" t="s">
        <v>202</v>
      </c>
      <c r="P17" s="43" t="s">
        <v>202</v>
      </c>
      <c r="Q17" s="43" t="s">
        <v>202</v>
      </c>
      <c r="R17" s="43" t="s">
        <v>202</v>
      </c>
      <c r="S17" s="43" t="s">
        <v>202</v>
      </c>
      <c r="T17" s="43" t="s">
        <v>202</v>
      </c>
      <c r="U17" s="43" t="s">
        <v>202</v>
      </c>
      <c r="V17" s="43" t="s">
        <v>202</v>
      </c>
    </row>
    <row r="18" spans="1:22" s="44" customFormat="1" ht="60" customHeight="1" x14ac:dyDescent="0.25">
      <c r="A18" s="37">
        <v>14</v>
      </c>
      <c r="B18" s="45"/>
      <c r="C18" s="45"/>
      <c r="D18" s="43" t="s">
        <v>202</v>
      </c>
      <c r="E18" s="43" t="s">
        <v>202</v>
      </c>
      <c r="F18" s="43" t="s">
        <v>202</v>
      </c>
      <c r="G18" s="43" t="s">
        <v>202</v>
      </c>
      <c r="H18" s="43" t="s">
        <v>202</v>
      </c>
      <c r="I18" s="43" t="s">
        <v>202</v>
      </c>
      <c r="J18" s="43" t="s">
        <v>202</v>
      </c>
      <c r="K18" s="43" t="s">
        <v>202</v>
      </c>
      <c r="L18" s="43" t="s">
        <v>202</v>
      </c>
      <c r="M18" s="43" t="s">
        <v>202</v>
      </c>
      <c r="N18" s="43" t="s">
        <v>202</v>
      </c>
      <c r="O18" s="43" t="s">
        <v>202</v>
      </c>
      <c r="P18" s="43" t="s">
        <v>202</v>
      </c>
      <c r="Q18" s="43" t="s">
        <v>202</v>
      </c>
      <c r="R18" s="43" t="s">
        <v>202</v>
      </c>
      <c r="S18" s="43" t="s">
        <v>202</v>
      </c>
      <c r="T18" s="43" t="s">
        <v>202</v>
      </c>
      <c r="U18" s="43" t="s">
        <v>202</v>
      </c>
      <c r="V18" s="43" t="s">
        <v>202</v>
      </c>
    </row>
    <row r="19" spans="1:22" s="44" customFormat="1" ht="60" customHeight="1" x14ac:dyDescent="0.25">
      <c r="A19" s="37">
        <v>15</v>
      </c>
      <c r="B19" s="45"/>
      <c r="C19" s="45"/>
      <c r="D19" s="43" t="s">
        <v>202</v>
      </c>
      <c r="E19" s="43" t="s">
        <v>202</v>
      </c>
      <c r="F19" s="43" t="s">
        <v>202</v>
      </c>
      <c r="G19" s="43" t="s">
        <v>202</v>
      </c>
      <c r="H19" s="43" t="s">
        <v>202</v>
      </c>
      <c r="I19" s="43" t="s">
        <v>202</v>
      </c>
      <c r="J19" s="43" t="s">
        <v>202</v>
      </c>
      <c r="K19" s="43" t="s">
        <v>202</v>
      </c>
      <c r="L19" s="43" t="s">
        <v>202</v>
      </c>
      <c r="M19" s="43" t="s">
        <v>202</v>
      </c>
      <c r="N19" s="43" t="s">
        <v>202</v>
      </c>
      <c r="O19" s="43" t="s">
        <v>202</v>
      </c>
      <c r="P19" s="43" t="s">
        <v>202</v>
      </c>
      <c r="Q19" s="43" t="s">
        <v>202</v>
      </c>
      <c r="R19" s="43" t="s">
        <v>202</v>
      </c>
      <c r="S19" s="43" t="s">
        <v>202</v>
      </c>
      <c r="T19" s="43" t="s">
        <v>202</v>
      </c>
      <c r="U19" s="43" t="s">
        <v>202</v>
      </c>
      <c r="V19" s="43" t="s">
        <v>202</v>
      </c>
    </row>
    <row r="20" spans="1:22" s="44" customFormat="1" ht="60" customHeight="1" x14ac:dyDescent="0.25">
      <c r="A20" s="37"/>
      <c r="B20" s="45"/>
      <c r="C20" s="45"/>
      <c r="D20" s="43"/>
      <c r="E20" s="43"/>
      <c r="F20" s="43"/>
      <c r="G20" s="43"/>
      <c r="H20" s="43"/>
      <c r="I20" s="43"/>
      <c r="J20" s="43"/>
      <c r="K20" s="43"/>
      <c r="L20" s="43"/>
      <c r="M20" s="43"/>
      <c r="N20" s="43"/>
      <c r="O20" s="43"/>
      <c r="P20" s="43"/>
      <c r="Q20" s="43"/>
      <c r="R20" s="43"/>
      <c r="S20" s="43"/>
      <c r="T20" s="43"/>
      <c r="U20" s="43"/>
      <c r="V20" s="43"/>
    </row>
    <row r="21" spans="1:22" s="44" customFormat="1" ht="60" customHeight="1" x14ac:dyDescent="0.25">
      <c r="A21" s="37"/>
      <c r="B21" s="45"/>
      <c r="C21" s="45"/>
      <c r="D21" s="43"/>
      <c r="E21" s="43"/>
      <c r="F21" s="43"/>
      <c r="G21" s="43"/>
      <c r="H21" s="43"/>
      <c r="I21" s="43"/>
      <c r="J21" s="43"/>
      <c r="K21" s="43"/>
      <c r="L21" s="43"/>
      <c r="M21" s="43"/>
      <c r="N21" s="43"/>
      <c r="O21" s="43"/>
      <c r="P21" s="43"/>
      <c r="Q21" s="43"/>
      <c r="R21" s="43"/>
      <c r="S21" s="43"/>
      <c r="T21" s="43"/>
      <c r="U21" s="43"/>
      <c r="V21" s="43"/>
    </row>
    <row r="22" spans="1:22" s="44" customFormat="1" ht="60" customHeight="1" x14ac:dyDescent="0.25">
      <c r="A22" s="37"/>
      <c r="B22" s="45"/>
      <c r="C22" s="45"/>
      <c r="D22" s="43"/>
      <c r="E22" s="43"/>
      <c r="F22" s="43"/>
      <c r="G22" s="43"/>
      <c r="H22" s="43"/>
      <c r="I22" s="43"/>
      <c r="J22" s="43"/>
      <c r="K22" s="43"/>
      <c r="L22" s="43"/>
      <c r="M22" s="43"/>
      <c r="N22" s="43"/>
      <c r="O22" s="43"/>
      <c r="P22" s="43"/>
      <c r="Q22" s="43"/>
      <c r="R22" s="43"/>
      <c r="S22" s="43"/>
      <c r="T22" s="43"/>
      <c r="U22" s="43"/>
      <c r="V22" s="43"/>
    </row>
    <row r="23" spans="1:22" s="44" customFormat="1" ht="60" customHeight="1" x14ac:dyDescent="0.25">
      <c r="A23" s="37"/>
      <c r="B23" s="45"/>
      <c r="C23" s="45"/>
      <c r="D23" s="43"/>
      <c r="E23" s="43"/>
      <c r="F23" s="43"/>
      <c r="G23" s="43"/>
      <c r="H23" s="43"/>
      <c r="I23" s="43"/>
      <c r="J23" s="43"/>
      <c r="K23" s="43"/>
      <c r="L23" s="43"/>
      <c r="M23" s="43"/>
      <c r="N23" s="43"/>
      <c r="O23" s="43"/>
      <c r="P23" s="43"/>
      <c r="Q23" s="43"/>
      <c r="R23" s="43"/>
      <c r="S23" s="43"/>
      <c r="T23" s="43"/>
      <c r="U23" s="43"/>
      <c r="V23" s="43"/>
    </row>
    <row r="24" spans="1:22" s="44" customFormat="1" ht="60" customHeight="1" x14ac:dyDescent="0.25">
      <c r="A24" s="37"/>
      <c r="B24" s="45"/>
      <c r="C24" s="45"/>
      <c r="D24" s="43"/>
      <c r="E24" s="43"/>
      <c r="F24" s="43"/>
      <c r="G24" s="43"/>
      <c r="H24" s="43"/>
      <c r="I24" s="43"/>
      <c r="J24" s="43"/>
      <c r="K24" s="43"/>
      <c r="L24" s="43"/>
      <c r="M24" s="43"/>
      <c r="N24" s="43"/>
      <c r="O24" s="43"/>
      <c r="P24" s="43"/>
      <c r="Q24" s="43"/>
      <c r="R24" s="43"/>
      <c r="S24" s="43"/>
      <c r="T24" s="43"/>
      <c r="U24" s="43"/>
      <c r="V24" s="43"/>
    </row>
    <row r="25" spans="1:22" s="44" customFormat="1" ht="60" customHeight="1" x14ac:dyDescent="0.25">
      <c r="A25" s="37"/>
      <c r="B25" s="45"/>
      <c r="C25" s="45"/>
      <c r="D25" s="43"/>
      <c r="E25" s="43"/>
      <c r="F25" s="43"/>
      <c r="G25" s="43"/>
      <c r="H25" s="43"/>
      <c r="I25" s="43"/>
      <c r="J25" s="43"/>
      <c r="K25" s="43"/>
      <c r="L25" s="43"/>
      <c r="M25" s="43"/>
      <c r="N25" s="43"/>
      <c r="O25" s="43"/>
      <c r="P25" s="43"/>
      <c r="Q25" s="43"/>
      <c r="R25" s="43"/>
      <c r="S25" s="43"/>
      <c r="T25" s="43"/>
      <c r="U25" s="43"/>
      <c r="V25" s="43"/>
    </row>
    <row r="26" spans="1:22" s="44" customFormat="1" ht="60" customHeight="1" x14ac:dyDescent="0.25">
      <c r="A26" s="37"/>
      <c r="B26" s="45"/>
      <c r="C26" s="45"/>
      <c r="D26" s="43"/>
      <c r="E26" s="43"/>
      <c r="F26" s="43"/>
      <c r="G26" s="43"/>
      <c r="H26" s="43"/>
      <c r="I26" s="43"/>
      <c r="J26" s="43"/>
      <c r="K26" s="43"/>
      <c r="L26" s="43"/>
      <c r="M26" s="43"/>
      <c r="N26" s="43"/>
      <c r="O26" s="43"/>
      <c r="P26" s="43"/>
      <c r="Q26" s="43"/>
      <c r="R26" s="43"/>
      <c r="S26" s="43"/>
      <c r="T26" s="43"/>
      <c r="U26" s="43"/>
      <c r="V26" s="43"/>
    </row>
    <row r="27" spans="1:22" s="44" customFormat="1" ht="60" customHeight="1" x14ac:dyDescent="0.25">
      <c r="A27" s="37"/>
      <c r="B27" s="46"/>
      <c r="C27" s="46"/>
      <c r="D27" s="43"/>
      <c r="E27" s="43"/>
      <c r="F27" s="43"/>
      <c r="G27" s="43"/>
      <c r="H27" s="43"/>
      <c r="I27" s="43"/>
      <c r="J27" s="43"/>
      <c r="K27" s="43"/>
      <c r="L27" s="43"/>
      <c r="M27" s="43"/>
      <c r="N27" s="43"/>
      <c r="O27" s="43"/>
      <c r="P27" s="43"/>
      <c r="Q27" s="43"/>
      <c r="R27" s="43"/>
      <c r="S27" s="43"/>
      <c r="T27" s="43"/>
      <c r="U27" s="43"/>
      <c r="V27" s="43"/>
    </row>
    <row r="28" spans="1:22" s="44" customFormat="1" ht="60" customHeight="1" x14ac:dyDescent="0.25">
      <c r="A28" s="37"/>
      <c r="B28" s="46"/>
      <c r="C28" s="46"/>
      <c r="D28" s="43"/>
      <c r="E28" s="43"/>
      <c r="F28" s="43"/>
      <c r="G28" s="43"/>
      <c r="H28" s="43"/>
      <c r="I28" s="43"/>
      <c r="J28" s="43"/>
      <c r="K28" s="43"/>
      <c r="L28" s="43"/>
      <c r="M28" s="43"/>
      <c r="N28" s="43"/>
      <c r="O28" s="43"/>
      <c r="P28" s="43"/>
      <c r="Q28" s="43"/>
      <c r="R28" s="43"/>
      <c r="S28" s="43"/>
      <c r="T28" s="43"/>
      <c r="U28" s="43"/>
      <c r="V28" s="43"/>
    </row>
    <row r="29" spans="1:22" s="44" customFormat="1" ht="60" customHeight="1" x14ac:dyDescent="0.25">
      <c r="A29" s="37"/>
      <c r="B29" s="46"/>
      <c r="C29" s="46"/>
      <c r="D29" s="43"/>
      <c r="E29" s="43"/>
      <c r="F29" s="43"/>
      <c r="G29" s="43"/>
      <c r="H29" s="43"/>
      <c r="I29" s="43"/>
      <c r="J29" s="43"/>
      <c r="K29" s="43"/>
      <c r="L29" s="43"/>
      <c r="M29" s="43"/>
      <c r="N29" s="43"/>
      <c r="O29" s="43"/>
      <c r="P29" s="43"/>
      <c r="Q29" s="43"/>
      <c r="R29" s="43"/>
      <c r="S29" s="43"/>
      <c r="T29" s="43"/>
      <c r="U29" s="43"/>
      <c r="V29" s="43"/>
    </row>
    <row r="30" spans="1:22" s="44" customFormat="1" ht="60" customHeight="1" x14ac:dyDescent="0.25">
      <c r="A30" s="37"/>
      <c r="B30" s="46"/>
      <c r="C30" s="46"/>
      <c r="D30" s="43"/>
      <c r="E30" s="43"/>
      <c r="F30" s="43"/>
      <c r="G30" s="43"/>
      <c r="H30" s="43"/>
      <c r="I30" s="43"/>
      <c r="J30" s="43"/>
      <c r="K30" s="43"/>
      <c r="L30" s="43"/>
      <c r="M30" s="43"/>
      <c r="N30" s="43"/>
      <c r="O30" s="43"/>
      <c r="P30" s="43"/>
      <c r="Q30" s="43"/>
      <c r="R30" s="43"/>
      <c r="S30" s="43"/>
      <c r="T30" s="43"/>
      <c r="U30" s="43"/>
      <c r="V30" s="43"/>
    </row>
    <row r="31" spans="1:22" s="44" customFormat="1" ht="60" customHeight="1" x14ac:dyDescent="0.25">
      <c r="A31" s="37"/>
      <c r="B31" s="46"/>
      <c r="C31" s="46"/>
      <c r="D31" s="43"/>
      <c r="E31" s="43"/>
      <c r="F31" s="43"/>
      <c r="G31" s="43"/>
      <c r="H31" s="43"/>
      <c r="I31" s="43"/>
      <c r="J31" s="43"/>
      <c r="K31" s="43"/>
      <c r="L31" s="43"/>
      <c r="M31" s="43"/>
      <c r="N31" s="43"/>
      <c r="O31" s="43"/>
      <c r="P31" s="43"/>
      <c r="Q31" s="43"/>
      <c r="R31" s="43"/>
      <c r="S31" s="43"/>
      <c r="T31" s="43"/>
      <c r="U31" s="43"/>
      <c r="V31" s="43"/>
    </row>
    <row r="32" spans="1:22" s="44" customFormat="1" ht="60" customHeight="1" x14ac:dyDescent="0.25">
      <c r="A32" s="37"/>
      <c r="B32" s="46"/>
      <c r="C32" s="46"/>
      <c r="D32" s="43"/>
      <c r="E32" s="43"/>
      <c r="F32" s="43"/>
      <c r="G32" s="43"/>
      <c r="H32" s="43"/>
      <c r="I32" s="43"/>
      <c r="J32" s="43"/>
      <c r="K32" s="43"/>
      <c r="L32" s="43"/>
      <c r="M32" s="43"/>
      <c r="N32" s="43"/>
      <c r="O32" s="43"/>
      <c r="P32" s="43"/>
      <c r="Q32" s="43"/>
      <c r="R32" s="43"/>
      <c r="S32" s="43"/>
      <c r="T32" s="43"/>
      <c r="U32" s="43"/>
      <c r="V32" s="43"/>
    </row>
    <row r="33" spans="1:22" s="44" customFormat="1" ht="60" customHeight="1" x14ac:dyDescent="0.25">
      <c r="A33" s="37"/>
      <c r="B33" s="46"/>
      <c r="C33" s="46"/>
      <c r="D33" s="43"/>
      <c r="E33" s="43"/>
      <c r="F33" s="43"/>
      <c r="G33" s="43"/>
      <c r="H33" s="43"/>
      <c r="I33" s="43"/>
      <c r="J33" s="43"/>
      <c r="K33" s="43"/>
      <c r="L33" s="43"/>
      <c r="M33" s="43"/>
      <c r="N33" s="43"/>
      <c r="O33" s="43"/>
      <c r="P33" s="43"/>
      <c r="Q33" s="43"/>
      <c r="R33" s="43"/>
      <c r="S33" s="43"/>
      <c r="T33" s="43"/>
      <c r="U33" s="43"/>
      <c r="V33" s="43"/>
    </row>
    <row r="34" spans="1:22" s="44" customFormat="1" ht="60" customHeight="1" x14ac:dyDescent="0.25">
      <c r="A34" s="37"/>
      <c r="B34" s="46"/>
      <c r="C34" s="46"/>
      <c r="D34" s="43"/>
      <c r="E34" s="43"/>
      <c r="F34" s="43"/>
      <c r="G34" s="43"/>
      <c r="H34" s="43"/>
      <c r="I34" s="43"/>
      <c r="J34" s="43"/>
      <c r="K34" s="43"/>
      <c r="L34" s="43"/>
      <c r="M34" s="43"/>
      <c r="N34" s="43"/>
      <c r="O34" s="43"/>
      <c r="P34" s="43"/>
      <c r="Q34" s="43"/>
      <c r="R34" s="43"/>
      <c r="S34" s="43"/>
      <c r="T34" s="43"/>
      <c r="U34" s="43"/>
      <c r="V34" s="43"/>
    </row>
    <row r="35" spans="1:22" s="44" customFormat="1" ht="60" customHeight="1" x14ac:dyDescent="0.25">
      <c r="A35" s="37"/>
      <c r="B35" s="46"/>
      <c r="C35" s="46"/>
      <c r="D35" s="43"/>
      <c r="E35" s="43"/>
      <c r="F35" s="43"/>
      <c r="G35" s="43"/>
      <c r="H35" s="43"/>
      <c r="I35" s="43"/>
      <c r="J35" s="43"/>
      <c r="K35" s="43"/>
      <c r="L35" s="43"/>
      <c r="M35" s="43"/>
      <c r="N35" s="43"/>
      <c r="O35" s="43"/>
      <c r="P35" s="43"/>
      <c r="Q35" s="43"/>
      <c r="R35" s="43"/>
      <c r="S35" s="43"/>
      <c r="T35" s="43"/>
      <c r="U35" s="43"/>
      <c r="V35" s="43"/>
    </row>
    <row r="36" spans="1:22" s="44" customFormat="1" ht="60" customHeight="1" x14ac:dyDescent="0.25">
      <c r="A36" s="37"/>
      <c r="B36" s="46"/>
      <c r="C36" s="46"/>
      <c r="D36" s="43"/>
      <c r="E36" s="43"/>
      <c r="F36" s="43"/>
      <c r="G36" s="43"/>
      <c r="H36" s="43"/>
      <c r="I36" s="43"/>
      <c r="J36" s="43"/>
      <c r="K36" s="43"/>
      <c r="L36" s="43"/>
      <c r="M36" s="43"/>
      <c r="N36" s="43"/>
      <c r="O36" s="43"/>
      <c r="P36" s="43"/>
      <c r="Q36" s="43"/>
      <c r="R36" s="43"/>
      <c r="S36" s="43"/>
      <c r="T36" s="43"/>
      <c r="U36" s="43"/>
      <c r="V36" s="43"/>
    </row>
    <row r="37" spans="1:22" s="44" customFormat="1" ht="60" customHeight="1" x14ac:dyDescent="0.25">
      <c r="A37" s="37"/>
      <c r="B37" s="46"/>
      <c r="C37" s="46"/>
      <c r="D37" s="43"/>
      <c r="E37" s="43"/>
      <c r="F37" s="43"/>
      <c r="G37" s="43"/>
      <c r="H37" s="43"/>
      <c r="I37" s="43"/>
      <c r="J37" s="43"/>
      <c r="K37" s="43"/>
      <c r="L37" s="43"/>
      <c r="M37" s="43"/>
      <c r="N37" s="43"/>
      <c r="O37" s="43"/>
      <c r="P37" s="43"/>
      <c r="Q37" s="43"/>
      <c r="R37" s="43"/>
      <c r="S37" s="43"/>
      <c r="T37" s="43"/>
      <c r="U37" s="43"/>
      <c r="V37" s="43"/>
    </row>
    <row r="38" spans="1:22" s="44" customFormat="1" ht="60" customHeight="1" x14ac:dyDescent="0.25">
      <c r="A38" s="37"/>
      <c r="B38" s="46"/>
      <c r="C38" s="46"/>
      <c r="D38" s="43"/>
      <c r="E38" s="43"/>
      <c r="F38" s="43"/>
      <c r="G38" s="43"/>
      <c r="H38" s="43"/>
      <c r="I38" s="43"/>
      <c r="J38" s="43"/>
      <c r="K38" s="43"/>
      <c r="L38" s="43"/>
      <c r="M38" s="43"/>
      <c r="N38" s="43"/>
      <c r="O38" s="43"/>
      <c r="P38" s="43"/>
      <c r="Q38" s="43"/>
      <c r="R38" s="43"/>
      <c r="S38" s="43"/>
      <c r="T38" s="43"/>
      <c r="U38" s="43"/>
      <c r="V38" s="43"/>
    </row>
    <row r="39" spans="1:22" s="44" customFormat="1" ht="60" customHeight="1" x14ac:dyDescent="0.25">
      <c r="A39" s="37"/>
      <c r="B39" s="46"/>
      <c r="C39" s="46"/>
      <c r="D39" s="43"/>
      <c r="E39" s="43"/>
      <c r="F39" s="43"/>
      <c r="G39" s="43"/>
      <c r="H39" s="43"/>
      <c r="I39" s="43"/>
      <c r="J39" s="43"/>
      <c r="K39" s="43"/>
      <c r="L39" s="43"/>
      <c r="M39" s="43"/>
      <c r="N39" s="43"/>
      <c r="O39" s="43"/>
      <c r="P39" s="43"/>
      <c r="Q39" s="43"/>
      <c r="R39" s="43"/>
      <c r="S39" s="43"/>
      <c r="T39" s="43"/>
      <c r="U39" s="43"/>
      <c r="V39" s="43"/>
    </row>
    <row r="40" spans="1:22" s="44" customFormat="1" ht="60" customHeight="1" x14ac:dyDescent="0.25">
      <c r="A40" s="37"/>
      <c r="B40" s="46"/>
      <c r="C40" s="46"/>
      <c r="D40" s="43"/>
      <c r="E40" s="43"/>
      <c r="F40" s="43"/>
      <c r="G40" s="43"/>
      <c r="H40" s="43"/>
      <c r="I40" s="43"/>
      <c r="J40" s="43"/>
      <c r="K40" s="43"/>
      <c r="L40" s="43"/>
      <c r="M40" s="43"/>
      <c r="N40" s="43"/>
      <c r="O40" s="43"/>
      <c r="P40" s="43"/>
      <c r="Q40" s="43"/>
      <c r="R40" s="43"/>
      <c r="S40" s="43"/>
      <c r="T40" s="43"/>
      <c r="U40" s="43"/>
      <c r="V40" s="43"/>
    </row>
    <row r="41" spans="1:22" s="44" customFormat="1" ht="60" customHeight="1" x14ac:dyDescent="0.25">
      <c r="A41" s="37"/>
      <c r="B41" s="46"/>
      <c r="C41" s="46"/>
      <c r="D41" s="43"/>
      <c r="E41" s="43"/>
      <c r="F41" s="43"/>
      <c r="G41" s="43"/>
      <c r="H41" s="43"/>
      <c r="I41" s="43"/>
      <c r="J41" s="43"/>
      <c r="K41" s="43"/>
      <c r="L41" s="43"/>
      <c r="M41" s="43"/>
      <c r="N41" s="43"/>
      <c r="O41" s="43"/>
      <c r="P41" s="43"/>
      <c r="Q41" s="43"/>
      <c r="R41" s="43"/>
      <c r="S41" s="43"/>
      <c r="T41" s="43"/>
      <c r="U41" s="43"/>
      <c r="V41" s="43"/>
    </row>
    <row r="42" spans="1:22" s="44" customFormat="1" ht="60" customHeight="1" x14ac:dyDescent="0.25">
      <c r="A42" s="37"/>
      <c r="B42" s="46"/>
      <c r="C42" s="46"/>
      <c r="D42" s="43"/>
      <c r="E42" s="43"/>
      <c r="F42" s="43"/>
      <c r="G42" s="43"/>
      <c r="H42" s="43"/>
      <c r="I42" s="43"/>
      <c r="J42" s="43"/>
      <c r="K42" s="43"/>
      <c r="L42" s="43"/>
      <c r="M42" s="43"/>
      <c r="N42" s="43"/>
      <c r="O42" s="43"/>
      <c r="P42" s="43"/>
      <c r="Q42" s="43"/>
      <c r="R42" s="43"/>
      <c r="S42" s="43"/>
      <c r="T42" s="43"/>
      <c r="U42" s="43"/>
      <c r="V42" s="43"/>
    </row>
    <row r="43" spans="1:22" s="44" customFormat="1" ht="60" customHeight="1" x14ac:dyDescent="0.25">
      <c r="A43" s="37"/>
      <c r="B43" s="46"/>
      <c r="C43" s="46"/>
      <c r="D43" s="43"/>
      <c r="E43" s="43"/>
      <c r="F43" s="43"/>
      <c r="G43" s="43"/>
      <c r="H43" s="43"/>
      <c r="I43" s="43"/>
      <c r="J43" s="43"/>
      <c r="K43" s="43"/>
      <c r="L43" s="43"/>
      <c r="M43" s="43"/>
      <c r="N43" s="43"/>
      <c r="O43" s="43"/>
      <c r="P43" s="43"/>
      <c r="Q43" s="43"/>
      <c r="R43" s="43"/>
      <c r="S43" s="43"/>
      <c r="T43" s="43"/>
      <c r="U43" s="43"/>
      <c r="V43" s="43"/>
    </row>
    <row r="44" spans="1:22" s="44" customFormat="1" ht="60" customHeight="1" x14ac:dyDescent="0.25">
      <c r="A44" s="37"/>
      <c r="B44" s="46"/>
      <c r="C44" s="46"/>
      <c r="D44" s="43"/>
      <c r="E44" s="43"/>
      <c r="F44" s="43"/>
      <c r="G44" s="43"/>
      <c r="H44" s="43"/>
      <c r="I44" s="43"/>
      <c r="J44" s="43"/>
      <c r="K44" s="43"/>
      <c r="L44" s="43"/>
      <c r="M44" s="43"/>
      <c r="N44" s="43"/>
      <c r="O44" s="43"/>
      <c r="P44" s="43"/>
      <c r="Q44" s="43"/>
      <c r="R44" s="43"/>
      <c r="S44" s="43"/>
      <c r="T44" s="43"/>
      <c r="U44" s="43"/>
      <c r="V44" s="43"/>
    </row>
    <row r="45" spans="1:22" s="44" customFormat="1" ht="60" customHeight="1" x14ac:dyDescent="0.25">
      <c r="A45" s="37"/>
      <c r="B45" s="46"/>
      <c r="C45" s="46"/>
      <c r="D45" s="43"/>
      <c r="E45" s="43"/>
      <c r="F45" s="43"/>
      <c r="G45" s="43"/>
      <c r="H45" s="43"/>
      <c r="I45" s="43"/>
      <c r="J45" s="43"/>
      <c r="K45" s="43"/>
      <c r="L45" s="43"/>
      <c r="M45" s="43"/>
      <c r="N45" s="43"/>
      <c r="O45" s="43"/>
      <c r="P45" s="43"/>
      <c r="Q45" s="43"/>
      <c r="R45" s="43"/>
      <c r="S45" s="43"/>
      <c r="T45" s="43"/>
      <c r="U45" s="43"/>
      <c r="V45" s="43"/>
    </row>
    <row r="46" spans="1:22" s="44" customFormat="1" ht="60" customHeight="1" x14ac:dyDescent="0.25">
      <c r="A46" s="37"/>
      <c r="B46" s="46"/>
      <c r="C46" s="46"/>
      <c r="D46" s="43"/>
      <c r="E46" s="43"/>
      <c r="F46" s="43"/>
      <c r="G46" s="43"/>
      <c r="H46" s="43"/>
      <c r="I46" s="43"/>
      <c r="J46" s="43"/>
      <c r="K46" s="43"/>
      <c r="L46" s="43"/>
      <c r="M46" s="43"/>
      <c r="N46" s="43"/>
      <c r="O46" s="43"/>
      <c r="P46" s="43"/>
      <c r="Q46" s="43"/>
      <c r="R46" s="43"/>
      <c r="S46" s="43"/>
      <c r="T46" s="43"/>
      <c r="U46" s="43"/>
      <c r="V46" s="43"/>
    </row>
    <row r="47" spans="1:22" s="44" customFormat="1" ht="60" customHeight="1" x14ac:dyDescent="0.25">
      <c r="A47" s="37"/>
      <c r="B47" s="46"/>
      <c r="C47" s="46"/>
      <c r="D47" s="43"/>
      <c r="E47" s="43"/>
      <c r="F47" s="43"/>
      <c r="G47" s="43"/>
      <c r="H47" s="43"/>
      <c r="I47" s="43"/>
      <c r="J47" s="43"/>
      <c r="K47" s="43"/>
      <c r="L47" s="43"/>
      <c r="M47" s="43"/>
      <c r="N47" s="43"/>
      <c r="O47" s="43"/>
      <c r="P47" s="43"/>
      <c r="Q47" s="43"/>
      <c r="R47" s="43"/>
      <c r="S47" s="43"/>
      <c r="T47" s="43"/>
      <c r="U47" s="43"/>
      <c r="V47" s="43"/>
    </row>
    <row r="48" spans="1:22" s="44" customFormat="1" ht="60" customHeight="1" x14ac:dyDescent="0.25">
      <c r="A48" s="37"/>
      <c r="B48" s="46"/>
      <c r="C48" s="46"/>
      <c r="D48" s="43"/>
      <c r="E48" s="43"/>
      <c r="F48" s="43"/>
      <c r="G48" s="43"/>
      <c r="H48" s="43"/>
      <c r="I48" s="43"/>
      <c r="J48" s="43"/>
      <c r="K48" s="43"/>
      <c r="L48" s="43"/>
      <c r="M48" s="43"/>
      <c r="N48" s="43"/>
      <c r="O48" s="43"/>
      <c r="P48" s="43"/>
      <c r="Q48" s="43"/>
      <c r="R48" s="43"/>
      <c r="S48" s="43"/>
      <c r="T48" s="43"/>
      <c r="U48" s="43"/>
      <c r="V48" s="43"/>
    </row>
    <row r="49" spans="1:22" s="44" customFormat="1" ht="60" customHeight="1" x14ac:dyDescent="0.25">
      <c r="A49" s="37"/>
      <c r="B49" s="46"/>
      <c r="C49" s="46"/>
      <c r="D49" s="43"/>
      <c r="E49" s="43"/>
      <c r="F49" s="43"/>
      <c r="G49" s="43"/>
      <c r="H49" s="43"/>
      <c r="I49" s="43"/>
      <c r="J49" s="43"/>
      <c r="K49" s="43"/>
      <c r="L49" s="43"/>
      <c r="M49" s="43"/>
      <c r="N49" s="43"/>
      <c r="O49" s="43"/>
      <c r="P49" s="43"/>
      <c r="Q49" s="43"/>
      <c r="R49" s="43"/>
      <c r="S49" s="43"/>
      <c r="T49" s="43"/>
      <c r="U49" s="43"/>
      <c r="V49" s="43"/>
    </row>
    <row r="50" spans="1:22" s="44" customFormat="1" ht="60" customHeight="1" x14ac:dyDescent="0.25">
      <c r="A50" s="37"/>
      <c r="B50" s="46"/>
      <c r="C50" s="46"/>
      <c r="D50" s="43"/>
      <c r="E50" s="43"/>
      <c r="F50" s="43"/>
      <c r="G50" s="43"/>
      <c r="H50" s="43"/>
      <c r="I50" s="43"/>
      <c r="J50" s="43"/>
      <c r="K50" s="43"/>
      <c r="L50" s="43"/>
      <c r="M50" s="43"/>
      <c r="N50" s="43"/>
      <c r="O50" s="43"/>
      <c r="P50" s="43"/>
      <c r="Q50" s="43"/>
      <c r="R50" s="43"/>
      <c r="S50" s="43"/>
      <c r="T50" s="43"/>
      <c r="U50" s="43"/>
      <c r="V50" s="43"/>
    </row>
    <row r="51" spans="1:22" s="44" customFormat="1" ht="60" customHeight="1" x14ac:dyDescent="0.25">
      <c r="A51" s="37"/>
      <c r="B51" s="46"/>
      <c r="C51" s="46"/>
      <c r="D51" s="43"/>
      <c r="E51" s="43"/>
      <c r="F51" s="43"/>
      <c r="G51" s="43"/>
      <c r="H51" s="43"/>
      <c r="I51" s="43"/>
      <c r="J51" s="43"/>
      <c r="K51" s="43"/>
      <c r="L51" s="43"/>
      <c r="M51" s="43"/>
      <c r="N51" s="43"/>
      <c r="O51" s="43"/>
      <c r="P51" s="43"/>
      <c r="Q51" s="43"/>
      <c r="R51" s="43"/>
      <c r="S51" s="43"/>
      <c r="T51" s="43"/>
      <c r="U51" s="43"/>
      <c r="V51" s="43"/>
    </row>
    <row r="52" spans="1:22" s="44" customFormat="1" ht="60" customHeight="1" x14ac:dyDescent="0.25">
      <c r="A52" s="37"/>
      <c r="B52" s="46"/>
      <c r="C52" s="46"/>
      <c r="D52" s="43"/>
      <c r="E52" s="43"/>
      <c r="F52" s="43"/>
      <c r="G52" s="43"/>
      <c r="H52" s="43"/>
      <c r="I52" s="43"/>
      <c r="J52" s="43"/>
      <c r="K52" s="43"/>
      <c r="L52" s="43"/>
      <c r="M52" s="43"/>
      <c r="N52" s="43"/>
      <c r="O52" s="43"/>
      <c r="P52" s="43"/>
      <c r="Q52" s="43"/>
      <c r="R52" s="43"/>
      <c r="S52" s="43"/>
      <c r="T52" s="43"/>
      <c r="U52" s="43"/>
      <c r="V52" s="43"/>
    </row>
    <row r="53" spans="1:22" s="44" customFormat="1" ht="60" customHeight="1" x14ac:dyDescent="0.25">
      <c r="A53" s="37"/>
      <c r="B53" s="46"/>
      <c r="C53" s="46"/>
      <c r="D53" s="43"/>
      <c r="E53" s="43"/>
      <c r="F53" s="43"/>
      <c r="G53" s="43"/>
      <c r="H53" s="43"/>
      <c r="I53" s="43"/>
      <c r="J53" s="43"/>
      <c r="K53" s="43"/>
      <c r="L53" s="43"/>
      <c r="M53" s="43"/>
      <c r="N53" s="43"/>
      <c r="O53" s="43"/>
      <c r="P53" s="43"/>
      <c r="Q53" s="43"/>
      <c r="R53" s="43"/>
      <c r="S53" s="43"/>
      <c r="T53" s="43"/>
      <c r="U53" s="43"/>
      <c r="V53" s="43"/>
    </row>
    <row r="54" spans="1:22" s="44" customFormat="1" ht="60" customHeight="1" x14ac:dyDescent="0.25">
      <c r="A54" s="37"/>
      <c r="B54" s="46"/>
      <c r="C54" s="46"/>
      <c r="D54" s="43"/>
      <c r="E54" s="43"/>
      <c r="F54" s="43"/>
      <c r="G54" s="43"/>
      <c r="H54" s="43"/>
      <c r="I54" s="43"/>
      <c r="J54" s="43"/>
      <c r="K54" s="43"/>
      <c r="L54" s="43"/>
      <c r="M54" s="43"/>
      <c r="N54" s="43"/>
      <c r="O54" s="43"/>
      <c r="P54" s="43"/>
      <c r="Q54" s="43"/>
      <c r="R54" s="43"/>
      <c r="S54" s="43"/>
      <c r="T54" s="43"/>
      <c r="U54" s="43"/>
      <c r="V54" s="43"/>
    </row>
    <row r="55" spans="1:22" s="44" customFormat="1" ht="60" customHeight="1" x14ac:dyDescent="0.25">
      <c r="A55" s="37"/>
      <c r="B55" s="46"/>
      <c r="C55" s="46"/>
      <c r="D55" s="43"/>
      <c r="E55" s="43"/>
      <c r="F55" s="43"/>
      <c r="G55" s="43"/>
      <c r="H55" s="43"/>
      <c r="I55" s="43"/>
      <c r="J55" s="43"/>
      <c r="K55" s="43"/>
      <c r="L55" s="43"/>
      <c r="M55" s="43"/>
      <c r="N55" s="43"/>
      <c r="O55" s="43"/>
      <c r="P55" s="43"/>
      <c r="Q55" s="43"/>
      <c r="R55" s="43"/>
      <c r="S55" s="43"/>
      <c r="T55" s="43"/>
      <c r="U55" s="43"/>
      <c r="V55" s="43"/>
    </row>
    <row r="56" spans="1:22" s="44" customFormat="1" ht="60" customHeight="1" x14ac:dyDescent="0.25">
      <c r="A56" s="37"/>
      <c r="B56" s="46"/>
      <c r="C56" s="46"/>
      <c r="D56" s="43"/>
      <c r="E56" s="43"/>
      <c r="F56" s="43"/>
      <c r="G56" s="43"/>
      <c r="H56" s="43"/>
      <c r="I56" s="43"/>
      <c r="J56" s="43"/>
      <c r="K56" s="43"/>
      <c r="L56" s="43"/>
      <c r="M56" s="43"/>
      <c r="N56" s="43"/>
      <c r="O56" s="43"/>
      <c r="P56" s="43"/>
      <c r="Q56" s="43"/>
      <c r="R56" s="43"/>
      <c r="S56" s="43"/>
      <c r="T56" s="43"/>
      <c r="U56" s="43"/>
      <c r="V56" s="43"/>
    </row>
    <row r="57" spans="1:22" s="44" customFormat="1" ht="60" customHeight="1" x14ac:dyDescent="0.25">
      <c r="A57" s="37"/>
      <c r="B57" s="46"/>
      <c r="C57" s="46"/>
      <c r="D57" s="43"/>
      <c r="E57" s="43"/>
      <c r="F57" s="43"/>
      <c r="G57" s="43"/>
      <c r="H57" s="43"/>
      <c r="I57" s="43"/>
      <c r="J57" s="43"/>
      <c r="K57" s="43"/>
      <c r="L57" s="43"/>
      <c r="M57" s="43"/>
      <c r="N57" s="43"/>
      <c r="O57" s="43"/>
      <c r="P57" s="43"/>
      <c r="Q57" s="43"/>
      <c r="R57" s="43"/>
      <c r="S57" s="43"/>
      <c r="T57" s="43"/>
      <c r="U57" s="43"/>
      <c r="V57" s="43"/>
    </row>
    <row r="58" spans="1:22" s="44" customFormat="1" ht="60" customHeight="1" x14ac:dyDescent="0.25">
      <c r="A58" s="37"/>
      <c r="B58" s="46"/>
      <c r="C58" s="46"/>
      <c r="D58" s="43"/>
      <c r="E58" s="43"/>
      <c r="F58" s="43"/>
      <c r="G58" s="43"/>
      <c r="H58" s="43"/>
      <c r="I58" s="43"/>
      <c r="J58" s="43"/>
      <c r="K58" s="43"/>
      <c r="L58" s="43"/>
      <c r="M58" s="43"/>
      <c r="N58" s="43"/>
      <c r="O58" s="43"/>
      <c r="P58" s="43"/>
      <c r="Q58" s="43"/>
      <c r="R58" s="43"/>
      <c r="S58" s="43"/>
      <c r="T58" s="43"/>
      <c r="U58" s="43"/>
      <c r="V58" s="43"/>
    </row>
    <row r="59" spans="1:22" s="44" customFormat="1" ht="60" customHeight="1" x14ac:dyDescent="0.25">
      <c r="A59" s="37"/>
      <c r="B59" s="46"/>
      <c r="C59" s="46"/>
      <c r="D59" s="43"/>
      <c r="E59" s="43"/>
      <c r="F59" s="43"/>
      <c r="G59" s="43"/>
      <c r="H59" s="43"/>
      <c r="I59" s="43"/>
      <c r="J59" s="43"/>
      <c r="K59" s="43"/>
      <c r="L59" s="43"/>
      <c r="M59" s="43"/>
      <c r="N59" s="43"/>
      <c r="O59" s="43"/>
      <c r="P59" s="43"/>
      <c r="Q59" s="43"/>
      <c r="R59" s="43"/>
      <c r="S59" s="43"/>
      <c r="T59" s="43"/>
      <c r="U59" s="43"/>
      <c r="V59" s="43"/>
    </row>
    <row r="60" spans="1:22" s="44" customFormat="1" ht="60" customHeight="1" x14ac:dyDescent="0.25">
      <c r="A60" s="37"/>
      <c r="B60" s="46"/>
      <c r="C60" s="46"/>
      <c r="D60" s="43"/>
      <c r="E60" s="43"/>
      <c r="F60" s="43"/>
      <c r="G60" s="43"/>
      <c r="H60" s="43"/>
      <c r="I60" s="43"/>
      <c r="J60" s="43"/>
      <c r="K60" s="43"/>
      <c r="L60" s="43"/>
      <c r="M60" s="43"/>
      <c r="N60" s="43"/>
      <c r="O60" s="43"/>
      <c r="P60" s="43"/>
      <c r="Q60" s="43"/>
      <c r="R60" s="43"/>
      <c r="S60" s="43"/>
      <c r="T60" s="43"/>
      <c r="U60" s="43"/>
      <c r="V60" s="43"/>
    </row>
    <row r="61" spans="1:22" s="44" customFormat="1" ht="60" customHeight="1" x14ac:dyDescent="0.25">
      <c r="A61" s="37"/>
      <c r="B61" s="46"/>
      <c r="C61" s="46"/>
      <c r="D61" s="43"/>
      <c r="E61" s="43"/>
      <c r="F61" s="43"/>
      <c r="G61" s="43"/>
      <c r="H61" s="43"/>
      <c r="I61" s="43"/>
      <c r="J61" s="43"/>
      <c r="K61" s="43"/>
      <c r="L61" s="43"/>
      <c r="M61" s="43"/>
      <c r="N61" s="43"/>
      <c r="O61" s="43"/>
      <c r="P61" s="43"/>
      <c r="Q61" s="43"/>
      <c r="R61" s="43"/>
      <c r="S61" s="43"/>
      <c r="T61" s="43"/>
      <c r="U61" s="43"/>
      <c r="V61" s="43"/>
    </row>
    <row r="62" spans="1:22" s="44" customFormat="1" ht="60" customHeight="1" x14ac:dyDescent="0.25">
      <c r="A62" s="37"/>
      <c r="B62" s="46"/>
      <c r="C62" s="46"/>
      <c r="D62" s="43"/>
      <c r="E62" s="43"/>
      <c r="F62" s="43"/>
      <c r="G62" s="43"/>
      <c r="H62" s="43"/>
      <c r="I62" s="43"/>
      <c r="J62" s="43"/>
      <c r="K62" s="43"/>
      <c r="L62" s="43"/>
      <c r="M62" s="43"/>
      <c r="N62" s="43"/>
      <c r="O62" s="43"/>
      <c r="P62" s="43"/>
      <c r="Q62" s="43"/>
      <c r="R62" s="43"/>
      <c r="S62" s="43"/>
      <c r="T62" s="43"/>
      <c r="U62" s="43"/>
      <c r="V62" s="43"/>
    </row>
    <row r="63" spans="1:22" s="44" customFormat="1" ht="60" customHeight="1" x14ac:dyDescent="0.25">
      <c r="A63" s="37"/>
      <c r="B63" s="46"/>
      <c r="C63" s="46"/>
      <c r="D63" s="43"/>
      <c r="E63" s="43"/>
      <c r="F63" s="43"/>
      <c r="G63" s="43"/>
      <c r="H63" s="43"/>
      <c r="I63" s="43"/>
      <c r="J63" s="43"/>
      <c r="K63" s="43"/>
      <c r="L63" s="43"/>
      <c r="M63" s="43"/>
      <c r="N63" s="43"/>
      <c r="O63" s="43"/>
      <c r="P63" s="43"/>
      <c r="Q63" s="43"/>
      <c r="R63" s="43"/>
      <c r="S63" s="43"/>
      <c r="T63" s="43"/>
      <c r="U63" s="43"/>
      <c r="V63" s="43"/>
    </row>
    <row r="64" spans="1:22" s="44" customFormat="1" ht="60" customHeight="1" x14ac:dyDescent="0.25">
      <c r="A64" s="37"/>
      <c r="B64" s="46"/>
      <c r="C64" s="46"/>
      <c r="D64" s="43"/>
      <c r="E64" s="43"/>
      <c r="F64" s="43"/>
      <c r="G64" s="43"/>
      <c r="H64" s="43"/>
      <c r="I64" s="43"/>
      <c r="J64" s="43"/>
      <c r="K64" s="43"/>
      <c r="L64" s="43"/>
      <c r="M64" s="43"/>
      <c r="N64" s="43"/>
      <c r="O64" s="43"/>
      <c r="P64" s="43"/>
      <c r="Q64" s="43"/>
      <c r="R64" s="43"/>
      <c r="S64" s="43"/>
      <c r="T64" s="43"/>
      <c r="U64" s="43"/>
      <c r="V64" s="43"/>
    </row>
    <row r="65" spans="1:22" s="44" customFormat="1" ht="60" customHeight="1" x14ac:dyDescent="0.25">
      <c r="A65" s="37"/>
      <c r="B65" s="46"/>
      <c r="C65" s="46"/>
      <c r="D65" s="43"/>
      <c r="E65" s="43"/>
      <c r="F65" s="43"/>
      <c r="G65" s="43"/>
      <c r="H65" s="43"/>
      <c r="I65" s="43"/>
      <c r="J65" s="43"/>
      <c r="K65" s="43"/>
      <c r="L65" s="43"/>
      <c r="M65" s="43"/>
      <c r="N65" s="43"/>
      <c r="O65" s="43"/>
      <c r="P65" s="43"/>
      <c r="Q65" s="43"/>
      <c r="R65" s="43"/>
      <c r="S65" s="43"/>
      <c r="T65" s="43"/>
      <c r="U65" s="43"/>
      <c r="V65" s="43"/>
    </row>
    <row r="66" spans="1:22" s="44" customFormat="1" ht="60" customHeight="1" x14ac:dyDescent="0.25">
      <c r="A66" s="37"/>
      <c r="B66" s="46"/>
      <c r="C66" s="46"/>
      <c r="D66" s="43"/>
      <c r="E66" s="43"/>
      <c r="F66" s="43"/>
      <c r="G66" s="43"/>
      <c r="H66" s="43"/>
      <c r="I66" s="43"/>
      <c r="J66" s="43"/>
      <c r="K66" s="43"/>
      <c r="L66" s="43"/>
      <c r="M66" s="43"/>
      <c r="N66" s="43"/>
      <c r="O66" s="43"/>
      <c r="P66" s="43"/>
      <c r="Q66" s="43"/>
      <c r="R66" s="43"/>
      <c r="S66" s="43"/>
      <c r="T66" s="43"/>
      <c r="U66" s="43"/>
      <c r="V66" s="43"/>
    </row>
    <row r="67" spans="1:22" s="44" customFormat="1" ht="60" customHeight="1" x14ac:dyDescent="0.25">
      <c r="A67" s="37"/>
      <c r="B67" s="46"/>
      <c r="C67" s="46"/>
      <c r="D67" s="43"/>
      <c r="E67" s="43"/>
      <c r="F67" s="43"/>
      <c r="G67" s="43"/>
      <c r="H67" s="43"/>
      <c r="I67" s="43"/>
      <c r="J67" s="43"/>
      <c r="K67" s="43"/>
      <c r="L67" s="43"/>
      <c r="M67" s="43"/>
      <c r="N67" s="43"/>
      <c r="O67" s="43"/>
      <c r="P67" s="43"/>
      <c r="Q67" s="43"/>
      <c r="R67" s="43"/>
      <c r="S67" s="43"/>
      <c r="T67" s="43"/>
      <c r="U67" s="43"/>
      <c r="V67" s="43"/>
    </row>
    <row r="68" spans="1:22" s="44" customFormat="1" ht="60" customHeight="1" x14ac:dyDescent="0.25">
      <c r="A68" s="37"/>
      <c r="B68" s="46"/>
      <c r="C68" s="46"/>
      <c r="D68" s="43"/>
      <c r="E68" s="43"/>
      <c r="F68" s="43"/>
      <c r="G68" s="43"/>
      <c r="H68" s="43"/>
      <c r="I68" s="43"/>
      <c r="J68" s="43"/>
      <c r="K68" s="43"/>
      <c r="L68" s="43"/>
      <c r="M68" s="43"/>
      <c r="N68" s="43"/>
      <c r="O68" s="43"/>
      <c r="P68" s="43"/>
      <c r="Q68" s="43"/>
      <c r="R68" s="43"/>
      <c r="S68" s="43"/>
      <c r="T68" s="43"/>
      <c r="U68" s="43"/>
      <c r="V68" s="43"/>
    </row>
    <row r="69" spans="1:22" s="44" customFormat="1" ht="60" customHeight="1" x14ac:dyDescent="0.25">
      <c r="A69" s="37"/>
      <c r="B69" s="46"/>
      <c r="C69" s="46"/>
      <c r="D69" s="43"/>
      <c r="E69" s="43"/>
      <c r="F69" s="43"/>
      <c r="G69" s="43"/>
      <c r="H69" s="43"/>
      <c r="I69" s="43"/>
      <c r="J69" s="43"/>
      <c r="K69" s="43"/>
      <c r="L69" s="43"/>
      <c r="M69" s="43"/>
      <c r="N69" s="43"/>
      <c r="O69" s="43"/>
      <c r="P69" s="43"/>
      <c r="Q69" s="43"/>
      <c r="R69" s="43"/>
      <c r="S69" s="43"/>
      <c r="T69" s="43"/>
      <c r="U69" s="43"/>
      <c r="V69" s="43"/>
    </row>
    <row r="70" spans="1:22" s="44" customFormat="1" ht="60" customHeight="1" x14ac:dyDescent="0.25">
      <c r="A70" s="37"/>
      <c r="B70" s="46"/>
      <c r="C70" s="46"/>
      <c r="D70" s="43"/>
      <c r="E70" s="43"/>
      <c r="F70" s="43"/>
      <c r="G70" s="43"/>
      <c r="H70" s="43"/>
      <c r="I70" s="43"/>
      <c r="J70" s="43"/>
      <c r="K70" s="43"/>
      <c r="L70" s="43"/>
      <c r="M70" s="43"/>
      <c r="N70" s="43"/>
      <c r="O70" s="43"/>
      <c r="P70" s="43"/>
      <c r="Q70" s="43"/>
      <c r="R70" s="43"/>
      <c r="S70" s="43"/>
      <c r="T70" s="43"/>
      <c r="U70" s="43"/>
      <c r="V70" s="43"/>
    </row>
    <row r="71" spans="1:22" s="44" customFormat="1" ht="60" customHeight="1" x14ac:dyDescent="0.25">
      <c r="A71" s="37"/>
      <c r="B71" s="46"/>
      <c r="C71" s="46"/>
      <c r="D71" s="43"/>
      <c r="E71" s="43"/>
      <c r="F71" s="43"/>
      <c r="G71" s="43"/>
      <c r="H71" s="43"/>
      <c r="I71" s="43"/>
      <c r="J71" s="43"/>
      <c r="K71" s="43"/>
      <c r="L71" s="43"/>
      <c r="M71" s="43"/>
      <c r="N71" s="43"/>
      <c r="O71" s="43"/>
      <c r="P71" s="43"/>
      <c r="Q71" s="43"/>
      <c r="R71" s="43"/>
      <c r="S71" s="43"/>
      <c r="T71" s="43"/>
      <c r="U71" s="43"/>
      <c r="V71" s="43"/>
    </row>
    <row r="72" spans="1:22" s="44" customFormat="1" ht="60" customHeight="1" x14ac:dyDescent="0.25">
      <c r="A72" s="37"/>
      <c r="B72" s="46"/>
      <c r="C72" s="46"/>
      <c r="D72" s="43"/>
      <c r="E72" s="43"/>
      <c r="F72" s="43"/>
      <c r="G72" s="43"/>
      <c r="H72" s="43"/>
      <c r="I72" s="43"/>
      <c r="J72" s="43"/>
      <c r="K72" s="43"/>
      <c r="L72" s="43"/>
      <c r="M72" s="43"/>
      <c r="N72" s="43"/>
      <c r="O72" s="43"/>
      <c r="P72" s="43"/>
      <c r="Q72" s="43"/>
      <c r="R72" s="43"/>
      <c r="S72" s="43"/>
      <c r="T72" s="43"/>
      <c r="U72" s="43"/>
      <c r="V72" s="43"/>
    </row>
    <row r="73" spans="1:22" s="44" customFormat="1" ht="60" customHeight="1" x14ac:dyDescent="0.25">
      <c r="A73" s="37"/>
      <c r="B73" s="46"/>
      <c r="C73" s="46"/>
      <c r="D73" s="43"/>
      <c r="E73" s="43"/>
      <c r="F73" s="43"/>
      <c r="G73" s="43"/>
      <c r="H73" s="43"/>
      <c r="I73" s="43"/>
      <c r="J73" s="43"/>
      <c r="K73" s="43"/>
      <c r="L73" s="43"/>
      <c r="M73" s="43"/>
      <c r="N73" s="43"/>
      <c r="O73" s="43"/>
      <c r="P73" s="43"/>
      <c r="Q73" s="43"/>
      <c r="R73" s="43"/>
      <c r="S73" s="43"/>
      <c r="T73" s="43"/>
      <c r="U73" s="43"/>
      <c r="V73" s="43"/>
    </row>
    <row r="74" spans="1:22" s="44" customFormat="1" ht="60" customHeight="1" x14ac:dyDescent="0.25">
      <c r="A74" s="37"/>
      <c r="B74" s="46"/>
      <c r="C74" s="46"/>
      <c r="D74" s="43"/>
      <c r="E74" s="43"/>
      <c r="F74" s="43"/>
      <c r="G74" s="43"/>
      <c r="H74" s="43"/>
      <c r="I74" s="43"/>
      <c r="J74" s="43"/>
      <c r="K74" s="43"/>
      <c r="L74" s="43"/>
      <c r="M74" s="43"/>
      <c r="N74" s="43"/>
      <c r="O74" s="43"/>
      <c r="P74" s="43"/>
      <c r="Q74" s="43"/>
      <c r="R74" s="43"/>
      <c r="S74" s="43"/>
      <c r="T74" s="43"/>
      <c r="U74" s="43"/>
      <c r="V74" s="43"/>
    </row>
    <row r="75" spans="1:22" s="44" customFormat="1" ht="60" customHeight="1" x14ac:dyDescent="0.25">
      <c r="A75" s="37"/>
      <c r="B75" s="46"/>
      <c r="C75" s="46"/>
      <c r="D75" s="43"/>
      <c r="E75" s="43"/>
      <c r="F75" s="43"/>
      <c r="G75" s="43"/>
      <c r="H75" s="43"/>
      <c r="I75" s="43"/>
      <c r="J75" s="43"/>
      <c r="K75" s="43"/>
      <c r="L75" s="43"/>
      <c r="M75" s="43"/>
      <c r="N75" s="43"/>
      <c r="O75" s="43"/>
      <c r="P75" s="43"/>
      <c r="Q75" s="43"/>
      <c r="R75" s="43"/>
      <c r="S75" s="43"/>
      <c r="T75" s="43"/>
      <c r="U75" s="43"/>
      <c r="V75" s="43"/>
    </row>
    <row r="76" spans="1:22" s="44" customFormat="1" ht="60" customHeight="1" x14ac:dyDescent="0.25">
      <c r="A76" s="37"/>
      <c r="B76" s="46"/>
      <c r="C76" s="46"/>
      <c r="D76" s="43"/>
      <c r="E76" s="43"/>
      <c r="F76" s="43"/>
      <c r="G76" s="43"/>
      <c r="H76" s="43"/>
      <c r="I76" s="43"/>
      <c r="J76" s="43"/>
      <c r="K76" s="43"/>
      <c r="L76" s="43"/>
      <c r="M76" s="43"/>
      <c r="N76" s="43"/>
      <c r="O76" s="43"/>
      <c r="P76" s="43"/>
      <c r="Q76" s="43"/>
      <c r="R76" s="43"/>
      <c r="S76" s="43"/>
      <c r="T76" s="43"/>
      <c r="U76" s="43"/>
      <c r="V76" s="43"/>
    </row>
    <row r="77" spans="1:22" s="44" customFormat="1" ht="60" customHeight="1" x14ac:dyDescent="0.25">
      <c r="A77" s="37"/>
      <c r="B77" s="46"/>
      <c r="C77" s="46"/>
      <c r="D77" s="43"/>
      <c r="E77" s="43"/>
      <c r="F77" s="43"/>
      <c r="G77" s="43"/>
      <c r="H77" s="43"/>
      <c r="I77" s="43"/>
      <c r="J77" s="43"/>
      <c r="K77" s="43"/>
      <c r="L77" s="43"/>
      <c r="M77" s="43"/>
      <c r="N77" s="43"/>
      <c r="O77" s="43"/>
      <c r="P77" s="43"/>
      <c r="Q77" s="43"/>
      <c r="R77" s="43"/>
      <c r="S77" s="43"/>
      <c r="T77" s="43"/>
      <c r="U77" s="43"/>
      <c r="V77" s="43"/>
    </row>
    <row r="78" spans="1:22" s="44" customFormat="1" ht="60" customHeight="1" x14ac:dyDescent="0.25">
      <c r="A78" s="37"/>
      <c r="B78" s="46"/>
      <c r="C78" s="46"/>
      <c r="D78" s="43"/>
      <c r="E78" s="43"/>
      <c r="F78" s="43"/>
      <c r="G78" s="43"/>
      <c r="H78" s="43"/>
      <c r="I78" s="43"/>
      <c r="J78" s="43"/>
      <c r="K78" s="43"/>
      <c r="L78" s="43"/>
      <c r="M78" s="43"/>
      <c r="N78" s="43"/>
      <c r="O78" s="43"/>
      <c r="P78" s="43"/>
      <c r="Q78" s="43"/>
      <c r="R78" s="43"/>
      <c r="S78" s="43"/>
      <c r="T78" s="43"/>
      <c r="U78" s="43"/>
      <c r="V78" s="43"/>
    </row>
    <row r="79" spans="1:22" s="44" customFormat="1" ht="60" customHeight="1" x14ac:dyDescent="0.25">
      <c r="A79" s="37"/>
      <c r="B79" s="46"/>
      <c r="C79" s="46"/>
      <c r="D79" s="43"/>
      <c r="E79" s="43"/>
      <c r="F79" s="43"/>
      <c r="G79" s="43"/>
      <c r="H79" s="43"/>
      <c r="I79" s="43"/>
      <c r="J79" s="43"/>
      <c r="K79" s="43"/>
      <c r="L79" s="43"/>
      <c r="M79" s="43"/>
      <c r="N79" s="43"/>
      <c r="O79" s="43"/>
      <c r="P79" s="43"/>
      <c r="Q79" s="43"/>
      <c r="R79" s="43"/>
      <c r="S79" s="43"/>
      <c r="T79" s="43"/>
      <c r="U79" s="43"/>
      <c r="V79" s="43"/>
    </row>
    <row r="80" spans="1:22" s="44" customFormat="1" ht="60" customHeight="1" x14ac:dyDescent="0.25">
      <c r="A80" s="37"/>
      <c r="B80" s="46"/>
      <c r="C80" s="46"/>
      <c r="D80" s="43"/>
      <c r="E80" s="43"/>
      <c r="F80" s="43"/>
      <c r="G80" s="43"/>
      <c r="H80" s="43"/>
      <c r="I80" s="43"/>
      <c r="J80" s="43"/>
      <c r="K80" s="43"/>
      <c r="L80" s="43"/>
      <c r="M80" s="43"/>
      <c r="N80" s="43"/>
      <c r="O80" s="43"/>
      <c r="P80" s="43"/>
      <c r="Q80" s="43"/>
      <c r="R80" s="43"/>
      <c r="S80" s="43"/>
      <c r="T80" s="43"/>
      <c r="U80" s="43"/>
      <c r="V80" s="43"/>
    </row>
    <row r="81" spans="1:22" s="44" customFormat="1" ht="60" customHeight="1" x14ac:dyDescent="0.25">
      <c r="A81" s="37"/>
      <c r="B81" s="46"/>
      <c r="C81" s="46"/>
      <c r="D81" s="43"/>
      <c r="E81" s="43"/>
      <c r="F81" s="43"/>
      <c r="G81" s="43"/>
      <c r="H81" s="43"/>
      <c r="I81" s="43"/>
      <c r="J81" s="43"/>
      <c r="K81" s="43"/>
      <c r="L81" s="43"/>
      <c r="M81" s="43"/>
      <c r="N81" s="43"/>
      <c r="O81" s="43"/>
      <c r="P81" s="43"/>
      <c r="Q81" s="43"/>
      <c r="R81" s="43"/>
      <c r="S81" s="43"/>
      <c r="T81" s="43"/>
      <c r="U81" s="43"/>
      <c r="V81" s="43"/>
    </row>
    <row r="82" spans="1:22" s="44" customFormat="1" ht="60" customHeight="1" x14ac:dyDescent="0.25">
      <c r="A82" s="37"/>
      <c r="B82" s="46"/>
      <c r="C82" s="46"/>
      <c r="D82" s="43"/>
      <c r="E82" s="43"/>
      <c r="F82" s="43"/>
      <c r="G82" s="43"/>
      <c r="H82" s="43"/>
      <c r="I82" s="43"/>
      <c r="J82" s="43"/>
      <c r="K82" s="43"/>
      <c r="L82" s="43"/>
      <c r="M82" s="43"/>
      <c r="N82" s="43"/>
      <c r="O82" s="43"/>
      <c r="P82" s="43"/>
      <c r="Q82" s="43"/>
      <c r="R82" s="43"/>
      <c r="S82" s="43"/>
      <c r="T82" s="43"/>
      <c r="U82" s="43"/>
      <c r="V82" s="43"/>
    </row>
    <row r="83" spans="1:22" s="44" customFormat="1" ht="60" customHeight="1" x14ac:dyDescent="0.25">
      <c r="A83" s="37"/>
      <c r="B83" s="46"/>
      <c r="C83" s="46"/>
      <c r="D83" s="43"/>
      <c r="E83" s="43"/>
      <c r="F83" s="43"/>
      <c r="G83" s="43"/>
      <c r="H83" s="43"/>
      <c r="I83" s="43"/>
      <c r="J83" s="43"/>
      <c r="K83" s="43"/>
      <c r="L83" s="43"/>
      <c r="M83" s="43"/>
      <c r="N83" s="43"/>
      <c r="O83" s="43"/>
      <c r="P83" s="43"/>
      <c r="Q83" s="43"/>
      <c r="R83" s="43"/>
      <c r="S83" s="43"/>
      <c r="T83" s="43"/>
      <c r="U83" s="43"/>
      <c r="V83" s="43"/>
    </row>
    <row r="84" spans="1:22" s="44" customFormat="1" ht="60" customHeight="1" x14ac:dyDescent="0.25">
      <c r="A84" s="37"/>
      <c r="B84" s="46"/>
      <c r="C84" s="46"/>
      <c r="D84" s="43"/>
      <c r="E84" s="43"/>
      <c r="F84" s="43"/>
      <c r="G84" s="43"/>
      <c r="H84" s="43"/>
      <c r="I84" s="43"/>
      <c r="J84" s="43"/>
      <c r="K84" s="43"/>
      <c r="L84" s="43"/>
      <c r="M84" s="43"/>
      <c r="N84" s="43"/>
      <c r="O84" s="43"/>
      <c r="P84" s="43"/>
      <c r="Q84" s="43"/>
      <c r="R84" s="43"/>
      <c r="S84" s="43"/>
      <c r="T84" s="43"/>
      <c r="U84" s="43"/>
      <c r="V84" s="43"/>
    </row>
    <row r="85" spans="1:22" s="44" customFormat="1" ht="60" customHeight="1" x14ac:dyDescent="0.25">
      <c r="A85" s="37"/>
      <c r="B85" s="46"/>
      <c r="C85" s="46"/>
      <c r="D85" s="43"/>
      <c r="E85" s="43"/>
      <c r="F85" s="43"/>
      <c r="G85" s="43"/>
      <c r="H85" s="43"/>
      <c r="I85" s="43"/>
      <c r="J85" s="43"/>
      <c r="K85" s="43"/>
      <c r="L85" s="43"/>
      <c r="M85" s="43"/>
      <c r="N85" s="43"/>
      <c r="O85" s="43"/>
      <c r="P85" s="43"/>
      <c r="Q85" s="43"/>
      <c r="R85" s="43"/>
      <c r="S85" s="43"/>
      <c r="T85" s="43"/>
      <c r="U85" s="43"/>
      <c r="V85" s="43"/>
    </row>
    <row r="86" spans="1:22" s="44" customFormat="1" ht="60" customHeight="1" x14ac:dyDescent="0.25">
      <c r="A86" s="37"/>
      <c r="B86" s="46"/>
      <c r="C86" s="46"/>
      <c r="D86" s="43"/>
      <c r="E86" s="43"/>
      <c r="F86" s="43"/>
      <c r="G86" s="43"/>
      <c r="H86" s="43"/>
      <c r="I86" s="43"/>
      <c r="J86" s="43"/>
      <c r="K86" s="43"/>
      <c r="L86" s="43"/>
      <c r="M86" s="43"/>
      <c r="N86" s="43"/>
      <c r="O86" s="43"/>
      <c r="P86" s="43"/>
      <c r="Q86" s="43"/>
      <c r="R86" s="43"/>
      <c r="S86" s="43"/>
      <c r="T86" s="43"/>
      <c r="U86" s="43"/>
      <c r="V86" s="43"/>
    </row>
    <row r="87" spans="1:22" s="44" customFormat="1" ht="60" customHeight="1" x14ac:dyDescent="0.25">
      <c r="A87" s="37"/>
      <c r="B87" s="46"/>
      <c r="C87" s="46"/>
      <c r="D87" s="43"/>
      <c r="E87" s="43"/>
      <c r="F87" s="43"/>
      <c r="G87" s="43"/>
      <c r="H87" s="43"/>
      <c r="I87" s="43"/>
      <c r="J87" s="43"/>
      <c r="K87" s="43"/>
      <c r="L87" s="43"/>
      <c r="M87" s="43"/>
      <c r="N87" s="43"/>
      <c r="O87" s="43"/>
      <c r="P87" s="43"/>
      <c r="Q87" s="43"/>
      <c r="R87" s="43"/>
      <c r="S87" s="43"/>
      <c r="T87" s="43"/>
      <c r="U87" s="43"/>
      <c r="V87" s="43"/>
    </row>
    <row r="88" spans="1:22" s="44" customFormat="1" ht="60" customHeight="1" x14ac:dyDescent="0.25">
      <c r="A88" s="37"/>
      <c r="B88" s="46"/>
      <c r="C88" s="46"/>
      <c r="D88" s="43"/>
      <c r="E88" s="43"/>
      <c r="F88" s="43"/>
      <c r="G88" s="43"/>
      <c r="H88" s="43"/>
      <c r="I88" s="43"/>
      <c r="J88" s="43"/>
      <c r="K88" s="43"/>
      <c r="L88" s="43"/>
      <c r="M88" s="43"/>
      <c r="N88" s="43"/>
      <c r="O88" s="43"/>
      <c r="P88" s="43"/>
      <c r="Q88" s="43"/>
      <c r="R88" s="43"/>
      <c r="S88" s="43"/>
      <c r="T88" s="43"/>
      <c r="U88" s="43"/>
      <c r="V88" s="43"/>
    </row>
    <row r="89" spans="1:22" s="44" customFormat="1" ht="60" customHeight="1" x14ac:dyDescent="0.25">
      <c r="A89" s="37"/>
      <c r="B89" s="46"/>
      <c r="C89" s="46"/>
      <c r="D89" s="43"/>
      <c r="E89" s="43"/>
      <c r="F89" s="43"/>
      <c r="G89" s="43"/>
      <c r="H89" s="43"/>
      <c r="I89" s="43"/>
      <c r="J89" s="43"/>
      <c r="K89" s="43"/>
      <c r="L89" s="43"/>
      <c r="M89" s="43"/>
      <c r="N89" s="43"/>
      <c r="O89" s="43"/>
      <c r="P89" s="43"/>
      <c r="Q89" s="43"/>
      <c r="R89" s="43"/>
      <c r="S89" s="43"/>
      <c r="T89" s="43"/>
      <c r="U89" s="43"/>
      <c r="V89" s="43"/>
    </row>
    <row r="90" spans="1:22" s="44" customFormat="1" ht="60" customHeight="1" x14ac:dyDescent="0.25">
      <c r="A90" s="37"/>
      <c r="B90" s="46"/>
      <c r="C90" s="46"/>
      <c r="D90" s="43"/>
      <c r="E90" s="43"/>
      <c r="F90" s="43"/>
      <c r="G90" s="43"/>
      <c r="H90" s="43"/>
      <c r="I90" s="43"/>
      <c r="J90" s="43"/>
      <c r="K90" s="43"/>
      <c r="L90" s="43"/>
      <c r="M90" s="43"/>
      <c r="N90" s="43"/>
      <c r="O90" s="43"/>
      <c r="P90" s="43"/>
      <c r="Q90" s="43"/>
      <c r="R90" s="43"/>
      <c r="S90" s="43"/>
      <c r="T90" s="43"/>
      <c r="U90" s="43"/>
      <c r="V90" s="43"/>
    </row>
    <row r="91" spans="1:22" s="44" customFormat="1" ht="60" customHeight="1" x14ac:dyDescent="0.25">
      <c r="A91" s="37"/>
      <c r="B91" s="46"/>
      <c r="C91" s="46"/>
      <c r="D91" s="43"/>
      <c r="E91" s="43"/>
      <c r="F91" s="43"/>
      <c r="G91" s="43"/>
      <c r="H91" s="43"/>
      <c r="I91" s="43"/>
      <c r="J91" s="43"/>
      <c r="K91" s="43"/>
      <c r="L91" s="43"/>
      <c r="M91" s="43"/>
      <c r="N91" s="43"/>
      <c r="O91" s="43"/>
      <c r="P91" s="43"/>
      <c r="Q91" s="43"/>
      <c r="R91" s="43"/>
      <c r="S91" s="43"/>
      <c r="T91" s="43"/>
      <c r="U91" s="43"/>
      <c r="V91" s="43"/>
    </row>
    <row r="92" spans="1:22" s="44" customFormat="1" ht="60" customHeight="1" x14ac:dyDescent="0.25">
      <c r="A92" s="37"/>
      <c r="B92" s="46"/>
      <c r="C92" s="46"/>
      <c r="D92" s="43"/>
      <c r="E92" s="43"/>
      <c r="F92" s="43"/>
      <c r="G92" s="43"/>
      <c r="H92" s="43"/>
      <c r="I92" s="43"/>
      <c r="J92" s="43"/>
      <c r="K92" s="43"/>
      <c r="L92" s="43"/>
      <c r="M92" s="43"/>
      <c r="N92" s="43"/>
      <c r="O92" s="43"/>
      <c r="P92" s="43"/>
      <c r="Q92" s="43"/>
      <c r="R92" s="43"/>
      <c r="S92" s="43"/>
      <c r="T92" s="43"/>
      <c r="U92" s="43"/>
      <c r="V92" s="43"/>
    </row>
    <row r="93" spans="1:22" s="44" customFormat="1" ht="60" customHeight="1" x14ac:dyDescent="0.25">
      <c r="A93" s="37"/>
      <c r="B93" s="46"/>
      <c r="C93" s="46"/>
      <c r="D93" s="43"/>
      <c r="E93" s="43"/>
      <c r="F93" s="43"/>
      <c r="G93" s="43"/>
      <c r="H93" s="43"/>
      <c r="I93" s="43"/>
      <c r="J93" s="43"/>
      <c r="K93" s="43"/>
      <c r="L93" s="43"/>
      <c r="M93" s="43"/>
      <c r="N93" s="43"/>
      <c r="O93" s="43"/>
      <c r="P93" s="43"/>
      <c r="Q93" s="43"/>
      <c r="R93" s="43"/>
      <c r="S93" s="43"/>
      <c r="T93" s="43"/>
      <c r="U93" s="43"/>
      <c r="V93" s="43"/>
    </row>
    <row r="94" spans="1:22" s="44" customFormat="1" ht="60" customHeight="1" x14ac:dyDescent="0.25">
      <c r="A94" s="37"/>
      <c r="B94" s="46"/>
      <c r="C94" s="46"/>
      <c r="D94" s="43"/>
      <c r="E94" s="43"/>
      <c r="F94" s="43"/>
      <c r="G94" s="43"/>
      <c r="H94" s="43"/>
      <c r="I94" s="43"/>
      <c r="J94" s="43"/>
      <c r="K94" s="43"/>
      <c r="L94" s="43"/>
      <c r="M94" s="43"/>
      <c r="N94" s="43"/>
      <c r="O94" s="43"/>
      <c r="P94" s="43"/>
      <c r="Q94" s="43"/>
      <c r="R94" s="43"/>
      <c r="S94" s="43"/>
      <c r="T94" s="43"/>
      <c r="U94" s="43"/>
      <c r="V94" s="43"/>
    </row>
    <row r="95" spans="1:22" s="44" customFormat="1" ht="60" customHeight="1" x14ac:dyDescent="0.25">
      <c r="A95" s="37"/>
      <c r="B95" s="46"/>
      <c r="C95" s="46"/>
      <c r="D95" s="43"/>
      <c r="E95" s="43"/>
      <c r="F95" s="43"/>
      <c r="G95" s="43"/>
      <c r="H95" s="43"/>
      <c r="I95" s="43"/>
      <c r="J95" s="43"/>
      <c r="K95" s="43"/>
      <c r="L95" s="43"/>
      <c r="M95" s="43"/>
      <c r="N95" s="43"/>
      <c r="O95" s="43"/>
      <c r="P95" s="43"/>
      <c r="Q95" s="43"/>
      <c r="R95" s="43"/>
      <c r="S95" s="43"/>
      <c r="T95" s="43"/>
      <c r="U95" s="43"/>
      <c r="V95" s="43"/>
    </row>
    <row r="96" spans="1:22" s="44" customFormat="1" ht="60" customHeight="1" x14ac:dyDescent="0.25">
      <c r="A96" s="37"/>
      <c r="B96" s="46"/>
      <c r="C96" s="46"/>
      <c r="D96" s="43"/>
      <c r="E96" s="43"/>
      <c r="F96" s="43"/>
      <c r="G96" s="43"/>
      <c r="H96" s="43"/>
      <c r="I96" s="43"/>
      <c r="J96" s="43"/>
      <c r="K96" s="43"/>
      <c r="L96" s="43"/>
      <c r="M96" s="43"/>
      <c r="N96" s="43"/>
      <c r="O96" s="43"/>
      <c r="P96" s="43"/>
      <c r="Q96" s="43"/>
      <c r="R96" s="43"/>
      <c r="S96" s="43"/>
      <c r="T96" s="43"/>
      <c r="U96" s="43"/>
      <c r="V96" s="43"/>
    </row>
    <row r="97" spans="1:22" s="44" customFormat="1" ht="60" customHeight="1" x14ac:dyDescent="0.25">
      <c r="A97" s="37"/>
      <c r="B97" s="46"/>
      <c r="C97" s="46"/>
      <c r="D97" s="43"/>
      <c r="E97" s="43"/>
      <c r="F97" s="43"/>
      <c r="G97" s="43"/>
      <c r="H97" s="43"/>
      <c r="I97" s="43"/>
      <c r="J97" s="43"/>
      <c r="K97" s="43"/>
      <c r="L97" s="43"/>
      <c r="M97" s="43"/>
      <c r="N97" s="43"/>
      <c r="O97" s="43"/>
      <c r="P97" s="43"/>
      <c r="Q97" s="43"/>
      <c r="R97" s="43"/>
      <c r="S97" s="43"/>
      <c r="T97" s="43"/>
      <c r="U97" s="43"/>
      <c r="V97" s="43"/>
    </row>
    <row r="98" spans="1:22" s="44" customFormat="1" ht="60" customHeight="1" x14ac:dyDescent="0.25">
      <c r="A98" s="37"/>
      <c r="B98" s="46"/>
      <c r="C98" s="46"/>
      <c r="D98" s="43"/>
      <c r="E98" s="43"/>
      <c r="F98" s="43"/>
      <c r="G98" s="43"/>
      <c r="H98" s="43"/>
      <c r="I98" s="43"/>
      <c r="J98" s="43"/>
      <c r="K98" s="43"/>
      <c r="L98" s="43"/>
      <c r="M98" s="43"/>
      <c r="N98" s="43"/>
      <c r="O98" s="43"/>
      <c r="P98" s="43"/>
      <c r="Q98" s="43"/>
      <c r="R98" s="43"/>
      <c r="S98" s="43"/>
      <c r="T98" s="43"/>
      <c r="U98" s="43"/>
      <c r="V98" s="43"/>
    </row>
    <row r="99" spans="1:22" s="44" customFormat="1" ht="60" customHeight="1" x14ac:dyDescent="0.25">
      <c r="A99" s="37"/>
      <c r="B99" s="46"/>
      <c r="C99" s="46"/>
      <c r="D99" s="43"/>
      <c r="E99" s="43"/>
      <c r="F99" s="43"/>
      <c r="G99" s="43"/>
      <c r="H99" s="43"/>
      <c r="I99" s="43"/>
      <c r="J99" s="43"/>
      <c r="K99" s="43"/>
      <c r="L99" s="43"/>
      <c r="M99" s="43"/>
      <c r="N99" s="43"/>
      <c r="O99" s="43"/>
      <c r="P99" s="43"/>
      <c r="Q99" s="43"/>
      <c r="R99" s="43"/>
      <c r="S99" s="43"/>
      <c r="T99" s="43"/>
      <c r="U99" s="43"/>
      <c r="V99" s="43"/>
    </row>
    <row r="100" spans="1:22" s="44" customFormat="1" ht="60" customHeight="1" x14ac:dyDescent="0.25">
      <c r="A100" s="37"/>
      <c r="B100" s="46"/>
      <c r="C100" s="46"/>
      <c r="D100" s="43"/>
      <c r="E100" s="43"/>
      <c r="F100" s="43"/>
      <c r="G100" s="43"/>
      <c r="H100" s="43"/>
      <c r="I100" s="43"/>
      <c r="J100" s="43"/>
      <c r="K100" s="43"/>
      <c r="L100" s="43"/>
      <c r="M100" s="43"/>
      <c r="N100" s="43"/>
      <c r="O100" s="43"/>
      <c r="P100" s="43"/>
      <c r="Q100" s="43"/>
      <c r="R100" s="43"/>
      <c r="S100" s="43"/>
      <c r="T100" s="43"/>
      <c r="U100" s="43"/>
      <c r="V100" s="43"/>
    </row>
    <row r="101" spans="1:22" s="44" customFormat="1" ht="60" customHeight="1" x14ac:dyDescent="0.25">
      <c r="A101" s="37"/>
      <c r="B101" s="46"/>
      <c r="C101" s="46"/>
      <c r="D101" s="43"/>
      <c r="E101" s="43"/>
      <c r="F101" s="43"/>
      <c r="G101" s="43"/>
      <c r="H101" s="43"/>
      <c r="I101" s="43"/>
      <c r="J101" s="43"/>
      <c r="K101" s="43"/>
      <c r="L101" s="43"/>
      <c r="M101" s="43"/>
      <c r="N101" s="43"/>
      <c r="O101" s="43"/>
      <c r="P101" s="43"/>
      <c r="Q101" s="43"/>
      <c r="R101" s="43"/>
      <c r="S101" s="43"/>
      <c r="T101" s="43"/>
      <c r="U101" s="43"/>
      <c r="V101" s="43"/>
    </row>
    <row r="102" spans="1:22" s="44" customFormat="1" ht="60" customHeight="1" x14ac:dyDescent="0.25">
      <c r="A102" s="37"/>
      <c r="B102" s="46"/>
      <c r="C102" s="46"/>
      <c r="D102" s="43"/>
      <c r="E102" s="43"/>
      <c r="F102" s="43"/>
      <c r="G102" s="43"/>
      <c r="H102" s="43"/>
      <c r="I102" s="43"/>
      <c r="J102" s="43"/>
      <c r="K102" s="43"/>
      <c r="L102" s="43"/>
      <c r="M102" s="43"/>
      <c r="N102" s="43"/>
      <c r="O102" s="43"/>
      <c r="P102" s="43"/>
      <c r="Q102" s="43"/>
      <c r="R102" s="43"/>
      <c r="S102" s="43"/>
      <c r="T102" s="43"/>
      <c r="U102" s="43"/>
      <c r="V102" s="43"/>
    </row>
    <row r="103" spans="1:22" s="44" customFormat="1" ht="60" customHeight="1" x14ac:dyDescent="0.25">
      <c r="A103" s="37"/>
      <c r="B103" s="46"/>
      <c r="C103" s="46"/>
      <c r="D103" s="43"/>
      <c r="E103" s="43"/>
      <c r="F103" s="43"/>
      <c r="G103" s="43"/>
      <c r="H103" s="43"/>
      <c r="I103" s="43"/>
      <c r="J103" s="43"/>
      <c r="K103" s="43"/>
      <c r="L103" s="43"/>
      <c r="M103" s="43"/>
      <c r="N103" s="43"/>
      <c r="O103" s="43"/>
      <c r="P103" s="43"/>
      <c r="Q103" s="43"/>
      <c r="R103" s="43"/>
      <c r="S103" s="43"/>
      <c r="T103" s="43"/>
      <c r="U103" s="43"/>
      <c r="V103" s="43"/>
    </row>
    <row r="104" spans="1:22" s="44" customFormat="1" ht="60" customHeight="1" x14ac:dyDescent="0.25">
      <c r="A104" s="37"/>
      <c r="B104" s="47"/>
      <c r="C104" s="47"/>
      <c r="D104" s="43"/>
      <c r="E104" s="43"/>
      <c r="F104" s="43"/>
      <c r="G104" s="43"/>
      <c r="H104" s="43"/>
      <c r="I104" s="43"/>
      <c r="J104" s="43"/>
      <c r="K104" s="43"/>
      <c r="L104" s="43"/>
      <c r="M104" s="43"/>
      <c r="N104" s="43"/>
      <c r="O104" s="43"/>
      <c r="P104" s="43"/>
      <c r="Q104" s="43"/>
      <c r="R104" s="43"/>
      <c r="S104" s="43"/>
      <c r="T104" s="43"/>
      <c r="U104" s="43"/>
      <c r="V104" s="43"/>
    </row>
    <row r="105" spans="1:22" s="50" customFormat="1" ht="60" customHeight="1" x14ac:dyDescent="0.25">
      <c r="A105" s="48"/>
      <c r="B105" s="49"/>
      <c r="C105" s="49"/>
      <c r="D105" s="49"/>
      <c r="E105" s="49"/>
      <c r="F105" s="49"/>
      <c r="G105" s="49"/>
      <c r="H105" s="49"/>
      <c r="I105" s="49"/>
      <c r="J105" s="49"/>
      <c r="K105" s="49"/>
      <c r="L105" s="49"/>
      <c r="M105" s="49"/>
    </row>
    <row r="106" spans="1:22" s="50" customFormat="1" ht="60" customHeight="1" x14ac:dyDescent="0.25">
      <c r="A106" s="48"/>
      <c r="B106" s="49"/>
      <c r="C106" s="49"/>
      <c r="D106" s="49"/>
      <c r="E106" s="49"/>
      <c r="F106" s="49"/>
      <c r="G106" s="49"/>
      <c r="H106" s="49"/>
      <c r="I106" s="49"/>
      <c r="J106" s="49"/>
      <c r="K106" s="49"/>
      <c r="L106" s="49"/>
      <c r="M106" s="49"/>
    </row>
    <row r="107" spans="1:22" s="50" customFormat="1" ht="60" customHeight="1" x14ac:dyDescent="0.25">
      <c r="A107" s="48"/>
      <c r="B107" s="49"/>
      <c r="C107" s="49"/>
      <c r="D107" s="49"/>
      <c r="E107" s="49"/>
      <c r="F107" s="49"/>
      <c r="G107" s="49"/>
      <c r="H107" s="49"/>
      <c r="I107" s="49"/>
      <c r="J107" s="49"/>
      <c r="K107" s="49"/>
      <c r="L107" s="49"/>
      <c r="M107" s="49"/>
    </row>
    <row r="108" spans="1:22" s="50" customFormat="1" ht="60" customHeight="1" x14ac:dyDescent="0.25">
      <c r="A108" s="48"/>
      <c r="B108" s="49"/>
      <c r="C108" s="49"/>
      <c r="D108" s="49"/>
      <c r="E108" s="49"/>
      <c r="F108" s="49"/>
      <c r="G108" s="49"/>
      <c r="H108" s="49"/>
      <c r="I108" s="49"/>
      <c r="J108" s="49"/>
      <c r="K108" s="49"/>
      <c r="L108" s="49"/>
      <c r="M108" s="49"/>
    </row>
    <row r="109" spans="1:22" s="50" customFormat="1" ht="60" customHeight="1" x14ac:dyDescent="0.25">
      <c r="A109" s="48"/>
      <c r="B109" s="49"/>
      <c r="C109" s="49"/>
      <c r="D109" s="49"/>
      <c r="E109" s="49"/>
      <c r="F109" s="49"/>
      <c r="G109" s="49"/>
      <c r="H109" s="49"/>
      <c r="I109" s="49"/>
      <c r="J109" s="49"/>
      <c r="K109" s="49"/>
      <c r="L109" s="49"/>
      <c r="M109" s="49"/>
    </row>
    <row r="110" spans="1:22" s="50" customFormat="1" ht="60" customHeight="1" x14ac:dyDescent="0.25">
      <c r="A110" s="48"/>
      <c r="B110" s="49"/>
      <c r="C110" s="49"/>
      <c r="D110" s="49"/>
      <c r="E110" s="49"/>
      <c r="F110" s="49"/>
      <c r="G110" s="49"/>
      <c r="H110" s="49"/>
      <c r="I110" s="49"/>
      <c r="J110" s="49"/>
      <c r="K110" s="49"/>
      <c r="L110" s="49"/>
      <c r="M110" s="49"/>
    </row>
    <row r="111" spans="1:22" s="50" customFormat="1" ht="60" customHeight="1" x14ac:dyDescent="0.25">
      <c r="A111" s="48"/>
      <c r="B111" s="49"/>
      <c r="C111" s="49"/>
      <c r="D111" s="49"/>
      <c r="E111" s="49"/>
      <c r="F111" s="49"/>
      <c r="G111" s="49"/>
      <c r="H111" s="49"/>
      <c r="I111" s="49"/>
      <c r="J111" s="49"/>
      <c r="K111" s="49"/>
      <c r="L111" s="49"/>
      <c r="M111" s="49"/>
    </row>
    <row r="112" spans="1:22" s="50" customFormat="1" ht="60" customHeight="1" x14ac:dyDescent="0.25">
      <c r="A112" s="48"/>
      <c r="B112" s="49"/>
      <c r="C112" s="49"/>
      <c r="D112" s="49"/>
      <c r="E112" s="49"/>
      <c r="F112" s="49"/>
      <c r="G112" s="49"/>
      <c r="H112" s="49"/>
      <c r="I112" s="49"/>
      <c r="J112" s="49"/>
      <c r="K112" s="49"/>
      <c r="L112" s="49"/>
      <c r="M112" s="49"/>
    </row>
    <row r="113" spans="1:13" s="50" customFormat="1" ht="60" customHeight="1" x14ac:dyDescent="0.25">
      <c r="A113" s="48"/>
      <c r="B113" s="49"/>
      <c r="C113" s="49"/>
      <c r="D113" s="49"/>
      <c r="E113" s="49"/>
      <c r="F113" s="49"/>
      <c r="G113" s="49"/>
      <c r="H113" s="49"/>
      <c r="I113" s="49"/>
      <c r="J113" s="49"/>
      <c r="K113" s="49"/>
      <c r="L113" s="49"/>
      <c r="M113" s="49"/>
    </row>
    <row r="114" spans="1:13" s="50" customFormat="1" ht="60" customHeight="1" x14ac:dyDescent="0.25">
      <c r="A114" s="48"/>
      <c r="B114" s="49"/>
      <c r="C114" s="49"/>
      <c r="D114" s="49"/>
      <c r="E114" s="49"/>
      <c r="F114" s="49"/>
      <c r="G114" s="49"/>
      <c r="H114" s="49"/>
      <c r="I114" s="49"/>
      <c r="J114" s="49"/>
      <c r="K114" s="49"/>
      <c r="L114" s="49"/>
      <c r="M114" s="49"/>
    </row>
    <row r="115" spans="1:13" s="50" customFormat="1" ht="60" customHeight="1" x14ac:dyDescent="0.25">
      <c r="A115" s="48"/>
      <c r="B115" s="49"/>
      <c r="C115" s="49"/>
      <c r="D115" s="49"/>
      <c r="E115" s="49"/>
      <c r="F115" s="49"/>
      <c r="G115" s="49"/>
      <c r="H115" s="49"/>
      <c r="I115" s="49"/>
      <c r="J115" s="49"/>
      <c r="K115" s="49"/>
      <c r="L115" s="49"/>
      <c r="M115" s="49"/>
    </row>
    <row r="116" spans="1:13" s="50" customFormat="1" ht="60" customHeight="1" x14ac:dyDescent="0.25">
      <c r="A116" s="48"/>
      <c r="B116" s="49"/>
      <c r="C116" s="49"/>
      <c r="D116" s="49"/>
      <c r="E116" s="49"/>
      <c r="F116" s="49"/>
      <c r="G116" s="49"/>
      <c r="H116" s="49"/>
      <c r="I116" s="49"/>
      <c r="J116" s="49"/>
      <c r="K116" s="49"/>
      <c r="L116" s="49"/>
      <c r="M116" s="49"/>
    </row>
    <row r="117" spans="1:13" s="50" customFormat="1" ht="60" customHeight="1" x14ac:dyDescent="0.25">
      <c r="A117" s="48"/>
      <c r="B117" s="49"/>
      <c r="C117" s="49"/>
      <c r="D117" s="49"/>
      <c r="E117" s="49"/>
      <c r="F117" s="49"/>
      <c r="G117" s="49"/>
      <c r="H117" s="49"/>
      <c r="I117" s="49"/>
      <c r="J117" s="49"/>
      <c r="K117" s="49"/>
      <c r="L117" s="49"/>
      <c r="M117" s="49"/>
    </row>
    <row r="118" spans="1:13" s="50" customFormat="1" ht="60" customHeight="1" x14ac:dyDescent="0.25">
      <c r="A118" s="48"/>
      <c r="B118" s="49"/>
      <c r="C118" s="49"/>
      <c r="D118" s="49"/>
      <c r="E118" s="49"/>
      <c r="F118" s="49"/>
      <c r="G118" s="49"/>
      <c r="H118" s="49"/>
      <c r="I118" s="49"/>
      <c r="J118" s="49"/>
      <c r="K118" s="49"/>
      <c r="L118" s="49"/>
      <c r="M118" s="49"/>
    </row>
    <row r="119" spans="1:13" ht="60" customHeight="1" x14ac:dyDescent="0.25"/>
    <row r="120" spans="1:13" ht="60" customHeight="1" x14ac:dyDescent="0.25"/>
  </sheetData>
  <mergeCells count="1">
    <mergeCell ref="D2:S2"/>
  </mergeCells>
  <conditionalFormatting sqref="J5:V104 D5:H104 D4:V4">
    <cfRule type="containsText" dxfId="110" priority="58" operator="containsText" text="No">
      <formula>NOT(ISERROR(SEARCH("No",D4)))</formula>
    </cfRule>
  </conditionalFormatting>
  <conditionalFormatting sqref="O19:U21">
    <cfRule type="containsText" dxfId="109" priority="24" operator="containsText" text="No">
      <formula>NOT(ISERROR(SEARCH("No",O19)))</formula>
    </cfRule>
  </conditionalFormatting>
  <conditionalFormatting sqref="J19:N19">
    <cfRule type="containsText" dxfId="108" priority="23" operator="containsText" text="No">
      <formula>NOT(ISERROR(SEARCH("No",J19)))</formula>
    </cfRule>
  </conditionalFormatting>
  <conditionalFormatting sqref="I5:I104">
    <cfRule type="containsText" dxfId="107" priority="22" operator="containsText" text="No">
      <formula>NOT(ISERROR(SEARCH("No",I5)))</formula>
    </cfRule>
  </conditionalFormatting>
  <conditionalFormatting sqref="I19">
    <cfRule type="containsText" dxfId="106" priority="21" operator="containsText" text="No">
      <formula>NOT(ISERROR(SEARCH("No",I19)))</formula>
    </cfRule>
  </conditionalFormatting>
  <conditionalFormatting sqref="D4:V104">
    <cfRule type="containsText" dxfId="105" priority="17" operator="containsText" text="documentation needed">
      <formula>NOT(ISERROR(SEARCH("documentation needed",D4)))</formula>
    </cfRule>
  </conditionalFormatting>
  <conditionalFormatting sqref="C5">
    <cfRule type="containsText" dxfId="104" priority="12" operator="containsText" text="Check File/Observation">
      <formula>NOT(ISERROR(SEARCH("Check File/Observation",C5)))</formula>
    </cfRule>
    <cfRule type="containsText" dxfId="103" priority="13" operator="containsText" text="Check File/Finding">
      <formula>NOT(ISERROR(SEARCH("Check File/Finding",C5)))</formula>
    </cfRule>
    <cfRule type="containsText" dxfId="102" priority="14" operator="containsText" text="Check File">
      <formula>NOT(ISERROR(SEARCH("Check File",C5)))</formula>
    </cfRule>
    <cfRule type="containsText" dxfId="101" priority="15" operator="containsText" text="Observation">
      <formula>NOT(ISERROR(SEARCH("Observation",C5)))</formula>
    </cfRule>
    <cfRule type="containsText" dxfId="100" priority="16" operator="containsText" text="Finding">
      <formula>NOT(ISERROR(SEARCH("Finding",C5)))</formula>
    </cfRule>
  </conditionalFormatting>
  <conditionalFormatting sqref="C5">
    <cfRule type="containsText" dxfId="99" priority="9" operator="containsText" text="Summary">
      <formula>NOT(ISERROR(SEARCH("Summary",C5)))</formula>
    </cfRule>
    <cfRule type="containsText" dxfId="98" priority="11" operator="containsText" text="In Guide">
      <formula>NOT(ISERROR(SEARCH("In Guide",C5)))</formula>
    </cfRule>
  </conditionalFormatting>
  <dataValidations count="3">
    <dataValidation type="list" allowBlank="1" showInputMessage="1" sqref="D4:V104" xr:uid="{BAC2780B-D148-48E6-A8E8-FDE1B9534EA9}">
      <formula1>"N/A, Documentation Needed"</formula1>
    </dataValidation>
    <dataValidation type="list" allowBlank="1" showInputMessage="1" sqref="C5:C104" xr:uid="{127F70E0-DF58-41FD-A42E-017E6F50A0EE}">
      <formula1>",Adult, DW, TAA, Other (Specify)"</formula1>
    </dataValidation>
    <dataValidation type="list" allowBlank="1" showInputMessage="1" sqref="C4" xr:uid="{1B432AB4-7FC0-4F9E-835E-B6AF721AB1B2}">
      <formula1>"Yes with #, No, N/A"</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0" operator="containsText" id="{28D1B998-D093-4166-A592-ED021D06FFB6}">
            <xm:f>NOT(ISERROR(SEARCH("Resolved",C5)))</xm:f>
            <xm:f>"Resolved"</xm:f>
            <x14:dxf>
              <font>
                <color rgb="FF006100"/>
              </font>
              <fill>
                <patternFill>
                  <bgColor rgb="FFC6EFCE"/>
                </patternFill>
              </fill>
            </x14:dxf>
          </x14:cfRule>
          <xm:sqref>C5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61B39-1F20-4A1C-88AA-83A46CA5207D}">
  <sheetPr>
    <tabColor rgb="FFFFCCCC"/>
  </sheetPr>
  <dimension ref="A1:AJ12"/>
  <sheetViews>
    <sheetView zoomScale="90" zoomScaleNormal="90" workbookViewId="0">
      <selection activeCell="B8" sqref="B8"/>
    </sheetView>
  </sheetViews>
  <sheetFormatPr defaultColWidth="8.5703125" defaultRowHeight="12.75" x14ac:dyDescent="0.2"/>
  <cols>
    <col min="1" max="1" width="7" style="16" bestFit="1" customWidth="1"/>
    <col min="2" max="2" width="21.42578125" style="14" customWidth="1"/>
    <col min="3" max="35" width="18.7109375" style="14" customWidth="1"/>
    <col min="36" max="36" width="39.85546875" style="14" customWidth="1"/>
    <col min="37" max="16384" width="8.5703125" style="14"/>
  </cols>
  <sheetData>
    <row r="1" spans="1:36" ht="18.600000000000001" customHeight="1" thickBot="1" x14ac:dyDescent="0.35">
      <c r="B1" s="172" t="s">
        <v>204</v>
      </c>
      <c r="C1" s="565" t="s">
        <v>168</v>
      </c>
      <c r="D1" s="566"/>
      <c r="E1" s="172" t="s">
        <v>186</v>
      </c>
      <c r="F1" s="567" t="s">
        <v>41</v>
      </c>
      <c r="G1" s="568"/>
      <c r="H1" s="54"/>
      <c r="I1" s="54"/>
    </row>
    <row r="2" spans="1:36" s="12" customFormat="1" ht="14.85" customHeight="1" x14ac:dyDescent="0.25">
      <c r="A2" s="15"/>
      <c r="B2" s="15"/>
      <c r="C2" s="569" t="s">
        <v>187</v>
      </c>
      <c r="D2" s="569"/>
      <c r="E2" s="569"/>
      <c r="F2" s="569"/>
      <c r="G2" s="569"/>
      <c r="H2" s="570"/>
      <c r="I2" s="570"/>
      <c r="J2" s="570"/>
      <c r="K2" s="570"/>
      <c r="L2" s="570"/>
      <c r="M2" s="570"/>
      <c r="N2" s="570"/>
      <c r="O2" s="570"/>
      <c r="P2" s="570"/>
      <c r="Q2" s="570"/>
      <c r="R2" s="570"/>
      <c r="S2" s="570"/>
      <c r="T2" s="570"/>
      <c r="U2" s="571" t="s">
        <v>205</v>
      </c>
      <c r="V2" s="571"/>
      <c r="W2" s="571"/>
      <c r="X2" s="571"/>
      <c r="Y2" s="571"/>
      <c r="Z2" s="571"/>
      <c r="AA2" s="571"/>
      <c r="AB2" s="571"/>
      <c r="AC2" s="571"/>
      <c r="AD2" s="571"/>
      <c r="AE2" s="571"/>
      <c r="AF2" s="571"/>
      <c r="AG2" s="571"/>
      <c r="AH2" s="571"/>
      <c r="AI2" s="572" t="s">
        <v>206</v>
      </c>
      <c r="AJ2" s="563"/>
    </row>
    <row r="3" spans="1:36" s="12" customFormat="1" ht="15" x14ac:dyDescent="0.25">
      <c r="A3" s="15"/>
      <c r="B3" s="15"/>
      <c r="C3" s="570"/>
      <c r="D3" s="570"/>
      <c r="E3" s="570"/>
      <c r="F3" s="570"/>
      <c r="G3" s="570"/>
      <c r="H3" s="570"/>
      <c r="I3" s="570"/>
      <c r="J3" s="570"/>
      <c r="K3" s="570"/>
      <c r="L3" s="570"/>
      <c r="M3" s="570"/>
      <c r="N3" s="570"/>
      <c r="O3" s="570"/>
      <c r="P3" s="570"/>
      <c r="Q3" s="570"/>
      <c r="R3" s="570"/>
      <c r="S3" s="570"/>
      <c r="T3" s="570"/>
      <c r="U3" s="571"/>
      <c r="V3" s="571"/>
      <c r="W3" s="571"/>
      <c r="X3" s="571"/>
      <c r="Y3" s="571"/>
      <c r="Z3" s="571"/>
      <c r="AA3" s="571"/>
      <c r="AB3" s="571"/>
      <c r="AC3" s="571"/>
      <c r="AD3" s="571"/>
      <c r="AE3" s="571"/>
      <c r="AF3" s="571"/>
      <c r="AG3" s="571"/>
      <c r="AH3" s="571"/>
      <c r="AI3" s="573"/>
      <c r="AJ3" s="564"/>
    </row>
    <row r="4" spans="1:36" s="37" customFormat="1" ht="60" customHeight="1" x14ac:dyDescent="0.25">
      <c r="B4" s="68" t="s">
        <v>47</v>
      </c>
      <c r="C4" s="68" t="s">
        <v>136</v>
      </c>
      <c r="D4" s="68" t="s">
        <v>139</v>
      </c>
      <c r="E4" s="68" t="s">
        <v>119</v>
      </c>
      <c r="F4" s="68" t="s">
        <v>190</v>
      </c>
      <c r="G4" s="68" t="s">
        <v>118</v>
      </c>
      <c r="H4" s="68" t="s">
        <v>196</v>
      </c>
      <c r="I4" s="68" t="s">
        <v>207</v>
      </c>
      <c r="J4" s="68" t="s">
        <v>208</v>
      </c>
      <c r="K4" s="68" t="s">
        <v>209</v>
      </c>
      <c r="L4" s="68" t="s">
        <v>210</v>
      </c>
      <c r="M4" s="68" t="s">
        <v>191</v>
      </c>
      <c r="N4" s="68" t="s">
        <v>211</v>
      </c>
      <c r="O4" s="68" t="s">
        <v>120</v>
      </c>
      <c r="P4" s="68" t="s">
        <v>121</v>
      </c>
      <c r="Q4" s="68" t="s">
        <v>195</v>
      </c>
      <c r="R4" s="68" t="s">
        <v>212</v>
      </c>
      <c r="S4" s="68" t="s">
        <v>213</v>
      </c>
      <c r="T4" s="68" t="s">
        <v>198</v>
      </c>
      <c r="U4" s="69" t="s">
        <v>214</v>
      </c>
      <c r="V4" s="69" t="s">
        <v>215</v>
      </c>
      <c r="W4" s="69" t="s">
        <v>216</v>
      </c>
      <c r="X4" s="69" t="s">
        <v>217</v>
      </c>
      <c r="Y4" s="69" t="s">
        <v>218</v>
      </c>
      <c r="Z4" s="69" t="s">
        <v>219</v>
      </c>
      <c r="AA4" s="69" t="s">
        <v>220</v>
      </c>
      <c r="AB4" s="69" t="s">
        <v>221</v>
      </c>
      <c r="AC4" s="69" t="s">
        <v>222</v>
      </c>
      <c r="AD4" s="69" t="s">
        <v>223</v>
      </c>
      <c r="AE4" s="69" t="s">
        <v>224</v>
      </c>
      <c r="AF4" s="69" t="s">
        <v>225</v>
      </c>
      <c r="AG4" s="69" t="s">
        <v>226</v>
      </c>
      <c r="AH4" s="69" t="s">
        <v>227</v>
      </c>
      <c r="AI4" s="70" t="s">
        <v>201</v>
      </c>
      <c r="AJ4" s="41" t="s">
        <v>117</v>
      </c>
    </row>
    <row r="5" spans="1:36" s="64" customFormat="1" ht="50.1" customHeight="1" x14ac:dyDescent="0.25">
      <c r="A5" s="262" t="s">
        <v>228</v>
      </c>
      <c r="B5" s="263" t="s">
        <v>80</v>
      </c>
      <c r="C5" s="63" t="s">
        <v>229</v>
      </c>
      <c r="D5" s="63" t="s">
        <v>202</v>
      </c>
      <c r="E5" s="63" t="s">
        <v>202</v>
      </c>
      <c r="F5" s="63" t="s">
        <v>202</v>
      </c>
      <c r="G5" s="63" t="s">
        <v>202</v>
      </c>
      <c r="H5" s="63" t="s">
        <v>202</v>
      </c>
      <c r="I5" s="63" t="s">
        <v>202</v>
      </c>
      <c r="J5" s="63" t="s">
        <v>202</v>
      </c>
      <c r="K5" s="63" t="s">
        <v>202</v>
      </c>
      <c r="L5" s="63" t="s">
        <v>202</v>
      </c>
      <c r="M5" s="63" t="s">
        <v>202</v>
      </c>
      <c r="N5" s="63" t="s">
        <v>202</v>
      </c>
      <c r="O5" s="63" t="s">
        <v>202</v>
      </c>
      <c r="P5" s="63" t="s">
        <v>202</v>
      </c>
      <c r="Q5" s="63" t="s">
        <v>202</v>
      </c>
      <c r="R5" s="63" t="s">
        <v>202</v>
      </c>
      <c r="S5" s="63" t="s">
        <v>202</v>
      </c>
      <c r="T5" s="63" t="s">
        <v>202</v>
      </c>
      <c r="U5" s="63" t="s">
        <v>202</v>
      </c>
      <c r="V5" s="63" t="s">
        <v>202</v>
      </c>
      <c r="W5" s="63" t="s">
        <v>202</v>
      </c>
      <c r="X5" s="63" t="s">
        <v>202</v>
      </c>
      <c r="Y5" s="63" t="s">
        <v>202</v>
      </c>
      <c r="Z5" s="63" t="s">
        <v>202</v>
      </c>
      <c r="AA5" s="63" t="s">
        <v>202</v>
      </c>
      <c r="AB5" s="63" t="s">
        <v>202</v>
      </c>
      <c r="AC5" s="63" t="s">
        <v>202</v>
      </c>
      <c r="AD5" s="63" t="s">
        <v>202</v>
      </c>
      <c r="AE5" s="63" t="s">
        <v>202</v>
      </c>
      <c r="AF5" s="63" t="s">
        <v>202</v>
      </c>
      <c r="AG5" s="63" t="s">
        <v>202</v>
      </c>
      <c r="AH5" s="63" t="s">
        <v>202</v>
      </c>
      <c r="AI5" s="63" t="s">
        <v>202</v>
      </c>
      <c r="AJ5" s="72"/>
    </row>
    <row r="6" spans="1:36" s="44" customFormat="1" ht="50.1" customHeight="1" x14ac:dyDescent="0.25">
      <c r="A6" s="264" t="s">
        <v>230</v>
      </c>
      <c r="B6" s="71"/>
      <c r="C6" s="63" t="s">
        <v>202</v>
      </c>
      <c r="D6" s="63" t="s">
        <v>202</v>
      </c>
      <c r="E6" s="63" t="s">
        <v>202</v>
      </c>
      <c r="F6" s="63" t="s">
        <v>202</v>
      </c>
      <c r="G6" s="63" t="s">
        <v>202</v>
      </c>
      <c r="H6" s="63" t="s">
        <v>202</v>
      </c>
      <c r="I6" s="63" t="s">
        <v>202</v>
      </c>
      <c r="J6" s="63" t="s">
        <v>202</v>
      </c>
      <c r="K6" s="63" t="s">
        <v>202</v>
      </c>
      <c r="L6" s="63" t="s">
        <v>202</v>
      </c>
      <c r="M6" s="63" t="s">
        <v>202</v>
      </c>
      <c r="N6" s="63" t="s">
        <v>202</v>
      </c>
      <c r="O6" s="63" t="s">
        <v>202</v>
      </c>
      <c r="P6" s="63" t="s">
        <v>202</v>
      </c>
      <c r="Q6" s="63" t="s">
        <v>202</v>
      </c>
      <c r="R6" s="63" t="s">
        <v>202</v>
      </c>
      <c r="S6" s="63" t="s">
        <v>202</v>
      </c>
      <c r="T6" s="63" t="s">
        <v>202</v>
      </c>
      <c r="U6" s="63" t="s">
        <v>202</v>
      </c>
      <c r="V6" s="63" t="s">
        <v>202</v>
      </c>
      <c r="W6" s="63" t="s">
        <v>202</v>
      </c>
      <c r="X6" s="63" t="s">
        <v>202</v>
      </c>
      <c r="Y6" s="63" t="s">
        <v>202</v>
      </c>
      <c r="Z6" s="63" t="s">
        <v>202</v>
      </c>
      <c r="AA6" s="63" t="s">
        <v>202</v>
      </c>
      <c r="AB6" s="63" t="s">
        <v>202</v>
      </c>
      <c r="AC6" s="63" t="s">
        <v>202</v>
      </c>
      <c r="AD6" s="63" t="s">
        <v>202</v>
      </c>
      <c r="AE6" s="63" t="s">
        <v>202</v>
      </c>
      <c r="AF6" s="63" t="s">
        <v>202</v>
      </c>
      <c r="AG6" s="63" t="s">
        <v>202</v>
      </c>
      <c r="AH6" s="63" t="s">
        <v>202</v>
      </c>
      <c r="AI6" s="63" t="s">
        <v>202</v>
      </c>
      <c r="AJ6" s="71"/>
    </row>
    <row r="7" spans="1:36" s="44" customFormat="1" ht="50.1" customHeight="1" x14ac:dyDescent="0.25">
      <c r="A7" s="264" t="s">
        <v>230</v>
      </c>
      <c r="B7" s="71"/>
      <c r="C7" s="63" t="s">
        <v>202</v>
      </c>
      <c r="D7" s="63" t="s">
        <v>202</v>
      </c>
      <c r="E7" s="63" t="s">
        <v>202</v>
      </c>
      <c r="F7" s="63" t="s">
        <v>202</v>
      </c>
      <c r="G7" s="63" t="s">
        <v>202</v>
      </c>
      <c r="H7" s="63" t="s">
        <v>202</v>
      </c>
      <c r="I7" s="63" t="s">
        <v>202</v>
      </c>
      <c r="J7" s="63" t="s">
        <v>202</v>
      </c>
      <c r="K7" s="63" t="s">
        <v>202</v>
      </c>
      <c r="L7" s="63" t="s">
        <v>202</v>
      </c>
      <c r="M7" s="63" t="s">
        <v>202</v>
      </c>
      <c r="N7" s="63" t="s">
        <v>202</v>
      </c>
      <c r="O7" s="63" t="s">
        <v>202</v>
      </c>
      <c r="P7" s="63" t="s">
        <v>202</v>
      </c>
      <c r="Q7" s="63" t="s">
        <v>202</v>
      </c>
      <c r="R7" s="63" t="s">
        <v>202</v>
      </c>
      <c r="S7" s="63" t="s">
        <v>202</v>
      </c>
      <c r="T7" s="63" t="s">
        <v>202</v>
      </c>
      <c r="U7" s="63" t="s">
        <v>202</v>
      </c>
      <c r="V7" s="63" t="s">
        <v>202</v>
      </c>
      <c r="W7" s="63" t="s">
        <v>202</v>
      </c>
      <c r="X7" s="63" t="s">
        <v>202</v>
      </c>
      <c r="Y7" s="63" t="s">
        <v>202</v>
      </c>
      <c r="Z7" s="63" t="s">
        <v>202</v>
      </c>
      <c r="AA7" s="63" t="s">
        <v>202</v>
      </c>
      <c r="AB7" s="63" t="s">
        <v>202</v>
      </c>
      <c r="AC7" s="63" t="s">
        <v>202</v>
      </c>
      <c r="AD7" s="63" t="s">
        <v>202</v>
      </c>
      <c r="AE7" s="63" t="s">
        <v>202</v>
      </c>
      <c r="AF7" s="63" t="s">
        <v>202</v>
      </c>
      <c r="AG7" s="63" t="s">
        <v>202</v>
      </c>
      <c r="AH7" s="63" t="s">
        <v>202</v>
      </c>
      <c r="AI7" s="63" t="s">
        <v>202</v>
      </c>
      <c r="AJ7" s="71"/>
    </row>
    <row r="8" spans="1:36" s="44" customFormat="1" ht="50.1" customHeight="1" x14ac:dyDescent="0.25">
      <c r="A8" s="264" t="s">
        <v>230</v>
      </c>
      <c r="B8" s="71"/>
      <c r="C8" s="63" t="s">
        <v>202</v>
      </c>
      <c r="D8" s="63" t="s">
        <v>202</v>
      </c>
      <c r="E8" s="63" t="s">
        <v>202</v>
      </c>
      <c r="F8" s="63" t="s">
        <v>202</v>
      </c>
      <c r="G8" s="63" t="s">
        <v>202</v>
      </c>
      <c r="H8" s="63" t="s">
        <v>202</v>
      </c>
      <c r="I8" s="63" t="s">
        <v>202</v>
      </c>
      <c r="J8" s="63" t="s">
        <v>202</v>
      </c>
      <c r="K8" s="63" t="s">
        <v>202</v>
      </c>
      <c r="L8" s="63" t="s">
        <v>202</v>
      </c>
      <c r="M8" s="63" t="s">
        <v>202</v>
      </c>
      <c r="N8" s="63" t="s">
        <v>202</v>
      </c>
      <c r="O8" s="63" t="s">
        <v>202</v>
      </c>
      <c r="P8" s="63" t="s">
        <v>202</v>
      </c>
      <c r="Q8" s="63" t="s">
        <v>202</v>
      </c>
      <c r="R8" s="63" t="s">
        <v>202</v>
      </c>
      <c r="S8" s="63" t="s">
        <v>202</v>
      </c>
      <c r="T8" s="63" t="s">
        <v>202</v>
      </c>
      <c r="U8" s="63" t="s">
        <v>202</v>
      </c>
      <c r="V8" s="63" t="s">
        <v>202</v>
      </c>
      <c r="W8" s="63" t="s">
        <v>202</v>
      </c>
      <c r="X8" s="63" t="s">
        <v>202</v>
      </c>
      <c r="Y8" s="63" t="s">
        <v>202</v>
      </c>
      <c r="Z8" s="63" t="s">
        <v>202</v>
      </c>
      <c r="AA8" s="63" t="s">
        <v>202</v>
      </c>
      <c r="AB8" s="63" t="s">
        <v>202</v>
      </c>
      <c r="AC8" s="63" t="s">
        <v>202</v>
      </c>
      <c r="AD8" s="63" t="s">
        <v>202</v>
      </c>
      <c r="AE8" s="63" t="s">
        <v>202</v>
      </c>
      <c r="AF8" s="63" t="s">
        <v>202</v>
      </c>
      <c r="AG8" s="63" t="s">
        <v>202</v>
      </c>
      <c r="AH8" s="63" t="s">
        <v>202</v>
      </c>
      <c r="AI8" s="63" t="s">
        <v>202</v>
      </c>
      <c r="AJ8" s="71"/>
    </row>
    <row r="9" spans="1:36" s="44" customFormat="1" ht="50.1" customHeight="1" x14ac:dyDescent="0.25">
      <c r="A9" s="264" t="s">
        <v>230</v>
      </c>
      <c r="B9" s="71"/>
      <c r="C9" s="63" t="s">
        <v>202</v>
      </c>
      <c r="D9" s="63" t="s">
        <v>202</v>
      </c>
      <c r="E9" s="63" t="s">
        <v>202</v>
      </c>
      <c r="F9" s="63" t="s">
        <v>202</v>
      </c>
      <c r="G9" s="63" t="s">
        <v>202</v>
      </c>
      <c r="H9" s="63" t="s">
        <v>202</v>
      </c>
      <c r="I9" s="63" t="s">
        <v>202</v>
      </c>
      <c r="J9" s="63" t="s">
        <v>202</v>
      </c>
      <c r="K9" s="63" t="s">
        <v>202</v>
      </c>
      <c r="L9" s="63" t="s">
        <v>202</v>
      </c>
      <c r="M9" s="63" t="s">
        <v>202</v>
      </c>
      <c r="N9" s="63" t="s">
        <v>202</v>
      </c>
      <c r="O9" s="63" t="s">
        <v>202</v>
      </c>
      <c r="P9" s="63" t="s">
        <v>202</v>
      </c>
      <c r="Q9" s="63" t="s">
        <v>202</v>
      </c>
      <c r="R9" s="63" t="s">
        <v>202</v>
      </c>
      <c r="S9" s="63" t="s">
        <v>202</v>
      </c>
      <c r="T9" s="63" t="s">
        <v>202</v>
      </c>
      <c r="U9" s="63" t="s">
        <v>202</v>
      </c>
      <c r="V9" s="63" t="s">
        <v>202</v>
      </c>
      <c r="W9" s="63" t="s">
        <v>202</v>
      </c>
      <c r="X9" s="63" t="s">
        <v>202</v>
      </c>
      <c r="Y9" s="63" t="s">
        <v>202</v>
      </c>
      <c r="Z9" s="63" t="s">
        <v>202</v>
      </c>
      <c r="AA9" s="63" t="s">
        <v>202</v>
      </c>
      <c r="AB9" s="63" t="s">
        <v>202</v>
      </c>
      <c r="AC9" s="63" t="s">
        <v>202</v>
      </c>
      <c r="AD9" s="63" t="s">
        <v>202</v>
      </c>
      <c r="AE9" s="63" t="s">
        <v>202</v>
      </c>
      <c r="AF9" s="63" t="s">
        <v>202</v>
      </c>
      <c r="AG9" s="63" t="s">
        <v>202</v>
      </c>
      <c r="AH9" s="63" t="s">
        <v>202</v>
      </c>
      <c r="AI9" s="63" t="s">
        <v>202</v>
      </c>
      <c r="AJ9" s="71"/>
    </row>
    <row r="10" spans="1:36" s="44" customFormat="1" ht="50.1" customHeight="1" x14ac:dyDescent="0.25">
      <c r="A10" s="264" t="s">
        <v>230</v>
      </c>
      <c r="B10" s="71"/>
      <c r="C10" s="63" t="s">
        <v>202</v>
      </c>
      <c r="D10" s="63" t="s">
        <v>202</v>
      </c>
      <c r="E10" s="63" t="s">
        <v>202</v>
      </c>
      <c r="F10" s="63" t="s">
        <v>202</v>
      </c>
      <c r="G10" s="63" t="s">
        <v>202</v>
      </c>
      <c r="H10" s="63" t="s">
        <v>202</v>
      </c>
      <c r="I10" s="63" t="s">
        <v>202</v>
      </c>
      <c r="J10" s="63" t="s">
        <v>202</v>
      </c>
      <c r="K10" s="63" t="s">
        <v>202</v>
      </c>
      <c r="L10" s="63" t="s">
        <v>202</v>
      </c>
      <c r="M10" s="63" t="s">
        <v>202</v>
      </c>
      <c r="N10" s="63" t="s">
        <v>202</v>
      </c>
      <c r="O10" s="63" t="s">
        <v>202</v>
      </c>
      <c r="P10" s="63" t="s">
        <v>202</v>
      </c>
      <c r="Q10" s="63" t="s">
        <v>202</v>
      </c>
      <c r="R10" s="63" t="s">
        <v>202</v>
      </c>
      <c r="S10" s="63" t="s">
        <v>202</v>
      </c>
      <c r="T10" s="63" t="s">
        <v>202</v>
      </c>
      <c r="U10" s="63" t="s">
        <v>202</v>
      </c>
      <c r="V10" s="63" t="s">
        <v>202</v>
      </c>
      <c r="W10" s="63" t="s">
        <v>202</v>
      </c>
      <c r="X10" s="63" t="s">
        <v>202</v>
      </c>
      <c r="Y10" s="63" t="s">
        <v>202</v>
      </c>
      <c r="Z10" s="63" t="s">
        <v>202</v>
      </c>
      <c r="AA10" s="63" t="s">
        <v>202</v>
      </c>
      <c r="AB10" s="63" t="s">
        <v>202</v>
      </c>
      <c r="AC10" s="63" t="s">
        <v>202</v>
      </c>
      <c r="AD10" s="63" t="s">
        <v>202</v>
      </c>
      <c r="AE10" s="63" t="s">
        <v>202</v>
      </c>
      <c r="AF10" s="63" t="s">
        <v>202</v>
      </c>
      <c r="AG10" s="63" t="s">
        <v>202</v>
      </c>
      <c r="AH10" s="63" t="s">
        <v>202</v>
      </c>
      <c r="AI10" s="63" t="s">
        <v>202</v>
      </c>
      <c r="AJ10" s="71"/>
    </row>
    <row r="11" spans="1:36" s="44" customFormat="1" ht="50.1" customHeight="1" x14ac:dyDescent="0.25">
      <c r="A11" s="264" t="s">
        <v>230</v>
      </c>
      <c r="B11" s="71"/>
      <c r="C11" s="63" t="s">
        <v>202</v>
      </c>
      <c r="D11" s="63" t="s">
        <v>202</v>
      </c>
      <c r="E11" s="63" t="s">
        <v>202</v>
      </c>
      <c r="F11" s="63" t="s">
        <v>202</v>
      </c>
      <c r="G11" s="63" t="s">
        <v>202</v>
      </c>
      <c r="H11" s="63" t="s">
        <v>202</v>
      </c>
      <c r="I11" s="63" t="s">
        <v>202</v>
      </c>
      <c r="J11" s="63" t="s">
        <v>202</v>
      </c>
      <c r="K11" s="63" t="s">
        <v>202</v>
      </c>
      <c r="L11" s="63" t="s">
        <v>202</v>
      </c>
      <c r="M11" s="63" t="s">
        <v>202</v>
      </c>
      <c r="N11" s="63" t="s">
        <v>202</v>
      </c>
      <c r="O11" s="63" t="s">
        <v>202</v>
      </c>
      <c r="P11" s="63" t="s">
        <v>202</v>
      </c>
      <c r="Q11" s="63" t="s">
        <v>202</v>
      </c>
      <c r="R11" s="63" t="s">
        <v>202</v>
      </c>
      <c r="S11" s="63" t="s">
        <v>202</v>
      </c>
      <c r="T11" s="63" t="s">
        <v>202</v>
      </c>
      <c r="U11" s="63" t="s">
        <v>202</v>
      </c>
      <c r="V11" s="63" t="s">
        <v>202</v>
      </c>
      <c r="W11" s="63" t="s">
        <v>202</v>
      </c>
      <c r="X11" s="63" t="s">
        <v>202</v>
      </c>
      <c r="Y11" s="63" t="s">
        <v>202</v>
      </c>
      <c r="Z11" s="63" t="s">
        <v>202</v>
      </c>
      <c r="AA11" s="63" t="s">
        <v>202</v>
      </c>
      <c r="AB11" s="63" t="s">
        <v>202</v>
      </c>
      <c r="AC11" s="63" t="s">
        <v>202</v>
      </c>
      <c r="AD11" s="63" t="s">
        <v>202</v>
      </c>
      <c r="AE11" s="63" t="s">
        <v>202</v>
      </c>
      <c r="AF11" s="63" t="s">
        <v>202</v>
      </c>
      <c r="AG11" s="63" t="s">
        <v>202</v>
      </c>
      <c r="AH11" s="63" t="s">
        <v>202</v>
      </c>
      <c r="AI11" s="63" t="s">
        <v>202</v>
      </c>
      <c r="AJ11" s="71"/>
    </row>
    <row r="12" spans="1:36" s="5" customFormat="1" ht="18.75" x14ac:dyDescent="0.3">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row>
  </sheetData>
  <mergeCells count="6">
    <mergeCell ref="AJ2:AJ3"/>
    <mergeCell ref="C1:D1"/>
    <mergeCell ref="F1:G1"/>
    <mergeCell ref="C2:T3"/>
    <mergeCell ref="U2:AH3"/>
    <mergeCell ref="AI2:AI3"/>
  </mergeCells>
  <conditionalFormatting sqref="C5:AI11">
    <cfRule type="containsText" dxfId="70" priority="6" operator="containsText" text="No">
      <formula>NOT(ISERROR(SEARCH("No",C5)))</formula>
    </cfRule>
  </conditionalFormatting>
  <conditionalFormatting sqref="C5:AI11">
    <cfRule type="containsText" dxfId="69" priority="5" operator="containsText" text="documentation needed">
      <formula>NOT(ISERROR(SEARCH("documentation needed",C5)))</formula>
    </cfRule>
  </conditionalFormatting>
  <conditionalFormatting sqref="C5:AI11">
    <cfRule type="containsText" dxfId="68" priority="4" operator="containsText" text="Needed">
      <formula>NOT(ISERROR(SEARCH("Needed",C5)))</formula>
    </cfRule>
  </conditionalFormatting>
  <dataValidations count="1">
    <dataValidation type="list" allowBlank="1" showInputMessage="1" sqref="C5:AI11" xr:uid="{4D6FF219-7DF2-46C1-BB1F-47B723594E9A}">
      <formula1>"N/A, Documentation Needed"</formula1>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2713-BD3A-40AD-88AF-C487C23FAA28}">
  <sheetPr>
    <tabColor rgb="FFFFCCCC"/>
    <pageSetUpPr fitToPage="1"/>
  </sheetPr>
  <dimension ref="A1:N128"/>
  <sheetViews>
    <sheetView topLeftCell="A102" workbookViewId="0">
      <selection activeCell="B107" sqref="B107"/>
    </sheetView>
  </sheetViews>
  <sheetFormatPr defaultColWidth="8.85546875" defaultRowHeight="12.75" x14ac:dyDescent="0.25"/>
  <cols>
    <col min="1" max="1" width="17.5703125" style="277" customWidth="1"/>
    <col min="2" max="2" width="81.140625" style="277" customWidth="1"/>
    <col min="3" max="3" width="6" style="277" customWidth="1"/>
    <col min="4" max="4" width="3.42578125" style="277" customWidth="1"/>
    <col min="5" max="5" width="11.140625" style="277" customWidth="1"/>
    <col min="6" max="6" width="3.5703125" style="277" customWidth="1"/>
    <col min="7" max="7" width="7.7109375" style="277" customWidth="1"/>
    <col min="8" max="8" width="4.7109375" style="277" customWidth="1"/>
    <col min="9" max="9" width="5" style="277" customWidth="1"/>
    <col min="10" max="10" width="44" style="277" customWidth="1"/>
    <col min="11" max="11" width="26" style="277" customWidth="1"/>
    <col min="12" max="12" width="9.85546875" style="277" customWidth="1"/>
    <col min="13" max="13" width="10.85546875" style="277" customWidth="1"/>
    <col min="14" max="14" width="26.28515625" style="277" customWidth="1"/>
    <col min="15" max="16384" width="8.85546875" style="277"/>
  </cols>
  <sheetData>
    <row r="1" spans="1:14" x14ac:dyDescent="0.25">
      <c r="A1" s="272"/>
      <c r="B1" s="273"/>
      <c r="C1" s="578" t="s">
        <v>231</v>
      </c>
      <c r="D1" s="578"/>
      <c r="E1" s="578"/>
      <c r="F1" s="578"/>
      <c r="G1" s="578"/>
      <c r="H1" s="578"/>
      <c r="I1" s="578"/>
      <c r="J1" s="272"/>
      <c r="K1" s="274"/>
      <c r="L1" s="275"/>
      <c r="M1" s="275"/>
      <c r="N1" s="276"/>
    </row>
    <row r="2" spans="1:14" ht="60" customHeight="1" x14ac:dyDescent="0.25">
      <c r="A2" s="278" t="s">
        <v>232</v>
      </c>
      <c r="B2" s="278" t="s">
        <v>233</v>
      </c>
      <c r="C2" s="279" t="s">
        <v>234</v>
      </c>
      <c r="D2" s="279" t="s">
        <v>235</v>
      </c>
      <c r="E2" s="279" t="s">
        <v>236</v>
      </c>
      <c r="F2" s="279" t="s">
        <v>230</v>
      </c>
      <c r="G2" s="279" t="s">
        <v>237</v>
      </c>
      <c r="H2" s="279" t="s">
        <v>238</v>
      </c>
      <c r="I2" s="279" t="s">
        <v>239</v>
      </c>
      <c r="J2" s="280" t="s">
        <v>240</v>
      </c>
      <c r="K2" s="278" t="s">
        <v>241</v>
      </c>
      <c r="L2" s="281" t="s">
        <v>242</v>
      </c>
      <c r="M2" s="281" t="s">
        <v>243</v>
      </c>
      <c r="N2" s="281" t="s">
        <v>244</v>
      </c>
    </row>
    <row r="3" spans="1:14" ht="273" customHeight="1" x14ac:dyDescent="0.25">
      <c r="A3" s="282" t="s">
        <v>245</v>
      </c>
      <c r="B3" s="282" t="s">
        <v>246</v>
      </c>
      <c r="C3" s="283" t="s">
        <v>247</v>
      </c>
      <c r="D3" s="283" t="s">
        <v>248</v>
      </c>
      <c r="E3" s="283" t="s">
        <v>249</v>
      </c>
      <c r="F3" s="283" t="s">
        <v>250</v>
      </c>
      <c r="G3" s="284" t="s">
        <v>251</v>
      </c>
      <c r="H3" s="283" t="s">
        <v>238</v>
      </c>
      <c r="I3" s="283" t="s">
        <v>252</v>
      </c>
      <c r="J3" s="285" t="s">
        <v>253</v>
      </c>
      <c r="K3" s="286" t="s">
        <v>254</v>
      </c>
      <c r="L3" s="287" t="s">
        <v>255</v>
      </c>
      <c r="M3" s="287" t="s">
        <v>256</v>
      </c>
      <c r="N3" s="287" t="s">
        <v>257</v>
      </c>
    </row>
    <row r="4" spans="1:14" ht="89.25" customHeight="1" x14ac:dyDescent="0.25">
      <c r="A4" s="282" t="s">
        <v>258</v>
      </c>
      <c r="B4" s="282" t="s">
        <v>259</v>
      </c>
      <c r="C4" s="283" t="s">
        <v>247</v>
      </c>
      <c r="D4" s="283" t="s">
        <v>248</v>
      </c>
      <c r="E4" s="283" t="s">
        <v>249</v>
      </c>
      <c r="F4" s="283" t="s">
        <v>250</v>
      </c>
      <c r="G4" s="284" t="s">
        <v>251</v>
      </c>
      <c r="H4" s="283" t="s">
        <v>238</v>
      </c>
      <c r="I4" s="283" t="s">
        <v>252</v>
      </c>
      <c r="J4" s="285" t="s">
        <v>260</v>
      </c>
      <c r="K4" s="286" t="s">
        <v>261</v>
      </c>
      <c r="L4" s="287" t="s">
        <v>255</v>
      </c>
      <c r="M4" s="287" t="s">
        <v>256</v>
      </c>
      <c r="N4" s="287" t="s">
        <v>255</v>
      </c>
    </row>
    <row r="5" spans="1:14" ht="255" x14ac:dyDescent="0.25">
      <c r="A5" s="282" t="s">
        <v>262</v>
      </c>
      <c r="B5" s="282" t="s">
        <v>263</v>
      </c>
      <c r="C5" s="283" t="s">
        <v>264</v>
      </c>
      <c r="D5" s="283" t="s">
        <v>265</v>
      </c>
      <c r="E5" s="283" t="s">
        <v>266</v>
      </c>
      <c r="F5" s="288"/>
      <c r="G5" s="284" t="s">
        <v>267</v>
      </c>
      <c r="H5" s="283" t="s">
        <v>238</v>
      </c>
      <c r="I5" s="283" t="s">
        <v>252</v>
      </c>
      <c r="J5" s="285" t="s">
        <v>268</v>
      </c>
      <c r="K5" s="286" t="s">
        <v>269</v>
      </c>
      <c r="L5" s="287" t="s">
        <v>255</v>
      </c>
      <c r="M5" s="287" t="s">
        <v>256</v>
      </c>
      <c r="N5" s="287" t="s">
        <v>255</v>
      </c>
    </row>
    <row r="6" spans="1:14" ht="191.25" x14ac:dyDescent="0.25">
      <c r="A6" s="285" t="s">
        <v>270</v>
      </c>
      <c r="B6" s="289" t="s">
        <v>271</v>
      </c>
      <c r="C6" s="283" t="s">
        <v>247</v>
      </c>
      <c r="D6" s="283" t="s">
        <v>248</v>
      </c>
      <c r="E6" s="283" t="s">
        <v>249</v>
      </c>
      <c r="F6" s="288"/>
      <c r="G6" s="284" t="s">
        <v>251</v>
      </c>
      <c r="H6" s="288"/>
      <c r="I6" s="283" t="s">
        <v>252</v>
      </c>
      <c r="J6" s="285" t="s">
        <v>272</v>
      </c>
      <c r="K6" s="290"/>
      <c r="L6" s="287" t="s">
        <v>255</v>
      </c>
      <c r="M6" s="287" t="s">
        <v>256</v>
      </c>
      <c r="N6" s="287" t="s">
        <v>273</v>
      </c>
    </row>
    <row r="7" spans="1:14" ht="80.25" customHeight="1" x14ac:dyDescent="0.25">
      <c r="A7" s="291" t="s">
        <v>274</v>
      </c>
      <c r="B7" s="282" t="s">
        <v>275</v>
      </c>
      <c r="C7" s="283" t="s">
        <v>247</v>
      </c>
      <c r="D7" s="283" t="s">
        <v>248</v>
      </c>
      <c r="E7" s="283" t="s">
        <v>249</v>
      </c>
      <c r="F7" s="288"/>
      <c r="G7" s="284" t="s">
        <v>251</v>
      </c>
      <c r="H7" s="288"/>
      <c r="I7" s="283" t="s">
        <v>252</v>
      </c>
      <c r="J7" s="282" t="s">
        <v>276</v>
      </c>
      <c r="K7" s="286" t="s">
        <v>277</v>
      </c>
      <c r="L7" s="287" t="s">
        <v>255</v>
      </c>
      <c r="M7" s="287" t="s">
        <v>256</v>
      </c>
      <c r="N7" s="287" t="s">
        <v>278</v>
      </c>
    </row>
    <row r="8" spans="1:14" ht="127.5" x14ac:dyDescent="0.25">
      <c r="A8" s="282" t="s">
        <v>279</v>
      </c>
      <c r="B8" s="282" t="s">
        <v>280</v>
      </c>
      <c r="C8" s="288"/>
      <c r="D8" s="288"/>
      <c r="E8" s="288"/>
      <c r="F8" s="288"/>
      <c r="G8" s="292"/>
      <c r="H8" s="288"/>
      <c r="I8" s="283" t="s">
        <v>252</v>
      </c>
      <c r="J8" s="285" t="s">
        <v>281</v>
      </c>
      <c r="K8" s="293" t="s">
        <v>282</v>
      </c>
      <c r="L8" s="287" t="s">
        <v>255</v>
      </c>
      <c r="M8" s="287" t="s">
        <v>255</v>
      </c>
      <c r="N8" s="287" t="s">
        <v>283</v>
      </c>
    </row>
    <row r="9" spans="1:14" ht="255" x14ac:dyDescent="0.25">
      <c r="A9" s="282" t="s">
        <v>284</v>
      </c>
      <c r="B9" s="282" t="s">
        <v>285</v>
      </c>
      <c r="C9" s="283" t="s">
        <v>247</v>
      </c>
      <c r="D9" s="283" t="s">
        <v>248</v>
      </c>
      <c r="E9" s="283" t="s">
        <v>249</v>
      </c>
      <c r="F9" s="283" t="s">
        <v>250</v>
      </c>
      <c r="G9" s="284" t="s">
        <v>251</v>
      </c>
      <c r="H9" s="288"/>
      <c r="I9" s="283" t="s">
        <v>252</v>
      </c>
      <c r="J9" s="285" t="s">
        <v>286</v>
      </c>
      <c r="K9" s="293" t="s">
        <v>282</v>
      </c>
      <c r="L9" s="287" t="s">
        <v>255</v>
      </c>
      <c r="M9" s="287" t="s">
        <v>255</v>
      </c>
      <c r="N9" s="287" t="s">
        <v>283</v>
      </c>
    </row>
    <row r="10" spans="1:14" ht="49.5" customHeight="1" x14ac:dyDescent="0.25">
      <c r="A10" s="574" t="s">
        <v>287</v>
      </c>
      <c r="B10" s="585" t="s">
        <v>288</v>
      </c>
      <c r="C10" s="583" t="s">
        <v>247</v>
      </c>
      <c r="D10" s="583" t="s">
        <v>248</v>
      </c>
      <c r="E10" s="583" t="s">
        <v>249</v>
      </c>
      <c r="F10" s="579"/>
      <c r="G10" s="581" t="s">
        <v>251</v>
      </c>
      <c r="H10" s="579"/>
      <c r="I10" s="583" t="s">
        <v>289</v>
      </c>
      <c r="J10" s="574" t="s">
        <v>290</v>
      </c>
      <c r="K10" s="286" t="s">
        <v>291</v>
      </c>
      <c r="L10" s="576" t="s">
        <v>255</v>
      </c>
      <c r="M10" s="576" t="s">
        <v>256</v>
      </c>
      <c r="N10" s="576" t="s">
        <v>255</v>
      </c>
    </row>
    <row r="11" spans="1:14" ht="54" customHeight="1" x14ac:dyDescent="0.25">
      <c r="A11" s="575"/>
      <c r="B11" s="586"/>
      <c r="C11" s="584"/>
      <c r="D11" s="584"/>
      <c r="E11" s="584"/>
      <c r="F11" s="580"/>
      <c r="G11" s="582"/>
      <c r="H11" s="580"/>
      <c r="I11" s="584"/>
      <c r="J11" s="575"/>
      <c r="K11" s="286" t="s">
        <v>292</v>
      </c>
      <c r="L11" s="577"/>
      <c r="M11" s="577"/>
      <c r="N11" s="577"/>
    </row>
    <row r="12" spans="1:14" ht="76.5" x14ac:dyDescent="0.25">
      <c r="A12" s="282" t="s">
        <v>293</v>
      </c>
      <c r="B12" s="282" t="s">
        <v>294</v>
      </c>
      <c r="C12" s="288"/>
      <c r="D12" s="288"/>
      <c r="E12" s="288"/>
      <c r="F12" s="288"/>
      <c r="G12" s="292"/>
      <c r="H12" s="283" t="s">
        <v>238</v>
      </c>
      <c r="I12" s="288"/>
      <c r="J12" s="282" t="s">
        <v>295</v>
      </c>
      <c r="K12" s="286" t="str">
        <f>$K$10</f>
        <v>Employability Profile OSOS Guide</v>
      </c>
      <c r="L12" s="287" t="s">
        <v>255</v>
      </c>
      <c r="M12" s="287" t="s">
        <v>256</v>
      </c>
      <c r="N12" s="287" t="s">
        <v>255</v>
      </c>
    </row>
    <row r="13" spans="1:14" ht="76.5" x14ac:dyDescent="0.25">
      <c r="A13" s="282" t="s">
        <v>296</v>
      </c>
      <c r="B13" s="282" t="s">
        <v>297</v>
      </c>
      <c r="C13" s="288"/>
      <c r="D13" s="288"/>
      <c r="E13" s="288"/>
      <c r="F13" s="288"/>
      <c r="G13" s="292"/>
      <c r="H13" s="283" t="s">
        <v>238</v>
      </c>
      <c r="I13" s="283" t="s">
        <v>252</v>
      </c>
      <c r="J13" s="282" t="s">
        <v>298</v>
      </c>
      <c r="K13" s="286" t="str">
        <f>$K$10</f>
        <v>Employability Profile OSOS Guide</v>
      </c>
      <c r="L13" s="287" t="s">
        <v>255</v>
      </c>
      <c r="M13" s="287" t="s">
        <v>255</v>
      </c>
      <c r="N13" s="287" t="s">
        <v>283</v>
      </c>
    </row>
    <row r="14" spans="1:14" ht="76.5" x14ac:dyDescent="0.25">
      <c r="A14" s="294" t="s">
        <v>299</v>
      </c>
      <c r="B14" s="285" t="s">
        <v>300</v>
      </c>
      <c r="C14" s="295" t="s">
        <v>247</v>
      </c>
      <c r="D14" s="296"/>
      <c r="E14" s="296"/>
      <c r="F14" s="296"/>
      <c r="G14" s="296"/>
      <c r="H14" s="296"/>
      <c r="I14" s="296"/>
      <c r="J14" s="285" t="s">
        <v>301</v>
      </c>
      <c r="K14" s="286" t="s">
        <v>302</v>
      </c>
      <c r="L14" s="287" t="s">
        <v>255</v>
      </c>
      <c r="M14" s="287" t="s">
        <v>255</v>
      </c>
      <c r="N14" s="287" t="s">
        <v>283</v>
      </c>
    </row>
    <row r="15" spans="1:14" ht="102" x14ac:dyDescent="0.25">
      <c r="A15" s="282" t="s">
        <v>303</v>
      </c>
      <c r="B15" s="282" t="s">
        <v>304</v>
      </c>
      <c r="C15" s="283" t="s">
        <v>264</v>
      </c>
      <c r="D15" s="283" t="s">
        <v>265</v>
      </c>
      <c r="E15" s="283" t="s">
        <v>266</v>
      </c>
      <c r="F15" s="288"/>
      <c r="G15" s="284" t="s">
        <v>267</v>
      </c>
      <c r="H15" s="288"/>
      <c r="I15" s="283" t="s">
        <v>252</v>
      </c>
      <c r="J15" s="285" t="s">
        <v>305</v>
      </c>
      <c r="K15" s="286" t="s">
        <v>261</v>
      </c>
      <c r="L15" s="287" t="s">
        <v>256</v>
      </c>
      <c r="M15" s="287" t="s">
        <v>256</v>
      </c>
      <c r="N15" s="287" t="s">
        <v>255</v>
      </c>
    </row>
    <row r="16" spans="1:14" ht="89.25" x14ac:dyDescent="0.25">
      <c r="A16" s="282" t="s">
        <v>306</v>
      </c>
      <c r="B16" s="282" t="s">
        <v>307</v>
      </c>
      <c r="C16" s="283" t="s">
        <v>264</v>
      </c>
      <c r="D16" s="283" t="s">
        <v>265</v>
      </c>
      <c r="E16" s="283" t="s">
        <v>266</v>
      </c>
      <c r="F16" s="288"/>
      <c r="G16" s="284" t="s">
        <v>267</v>
      </c>
      <c r="H16" s="288"/>
      <c r="I16" s="283" t="s">
        <v>252</v>
      </c>
      <c r="J16" s="282" t="s">
        <v>308</v>
      </c>
      <c r="K16" s="286" t="s">
        <v>261</v>
      </c>
      <c r="L16" s="287" t="s">
        <v>256</v>
      </c>
      <c r="M16" s="287" t="s">
        <v>256</v>
      </c>
      <c r="N16" s="287" t="s">
        <v>255</v>
      </c>
    </row>
    <row r="17" spans="1:14" ht="114.75" x14ac:dyDescent="0.25">
      <c r="A17" s="282" t="s">
        <v>309</v>
      </c>
      <c r="B17" s="282" t="s">
        <v>310</v>
      </c>
      <c r="C17" s="283" t="s">
        <v>264</v>
      </c>
      <c r="D17" s="283" t="s">
        <v>265</v>
      </c>
      <c r="E17" s="283" t="s">
        <v>266</v>
      </c>
      <c r="F17" s="288"/>
      <c r="G17" s="288"/>
      <c r="H17" s="288"/>
      <c r="I17" s="283" t="s">
        <v>252</v>
      </c>
      <c r="J17" s="282" t="s">
        <v>311</v>
      </c>
      <c r="K17" s="286" t="s">
        <v>261</v>
      </c>
      <c r="L17" s="287" t="s">
        <v>256</v>
      </c>
      <c r="M17" s="287" t="s">
        <v>256</v>
      </c>
      <c r="N17" s="287" t="s">
        <v>255</v>
      </c>
    </row>
    <row r="18" spans="1:14" ht="89.25" x14ac:dyDescent="0.25">
      <c r="A18" s="282" t="s">
        <v>312</v>
      </c>
      <c r="B18" s="282" t="s">
        <v>313</v>
      </c>
      <c r="C18" s="283" t="s">
        <v>264</v>
      </c>
      <c r="D18" s="283" t="s">
        <v>265</v>
      </c>
      <c r="E18" s="283" t="s">
        <v>266</v>
      </c>
      <c r="F18" s="288"/>
      <c r="G18" s="288"/>
      <c r="H18" s="288"/>
      <c r="I18" s="283" t="s">
        <v>252</v>
      </c>
      <c r="J18" s="282" t="s">
        <v>314</v>
      </c>
      <c r="K18" s="286" t="s">
        <v>261</v>
      </c>
      <c r="L18" s="287" t="s">
        <v>256</v>
      </c>
      <c r="M18" s="287" t="s">
        <v>256</v>
      </c>
      <c r="N18" s="287" t="s">
        <v>255</v>
      </c>
    </row>
    <row r="19" spans="1:14" ht="102" x14ac:dyDescent="0.25">
      <c r="A19" s="282" t="s">
        <v>315</v>
      </c>
      <c r="B19" s="282" t="s">
        <v>316</v>
      </c>
      <c r="C19" s="288"/>
      <c r="D19" s="283" t="s">
        <v>248</v>
      </c>
      <c r="E19" s="283" t="s">
        <v>249</v>
      </c>
      <c r="F19" s="288"/>
      <c r="G19" s="292"/>
      <c r="H19" s="288"/>
      <c r="I19" s="288"/>
      <c r="J19" s="282" t="s">
        <v>317</v>
      </c>
      <c r="K19" s="286" t="s">
        <v>261</v>
      </c>
      <c r="L19" s="287" t="s">
        <v>256</v>
      </c>
      <c r="M19" s="287" t="s">
        <v>256</v>
      </c>
      <c r="N19" s="287" t="s">
        <v>255</v>
      </c>
    </row>
    <row r="20" spans="1:14" ht="89.25" x14ac:dyDescent="0.25">
      <c r="A20" s="282" t="s">
        <v>318</v>
      </c>
      <c r="B20" s="282" t="s">
        <v>319</v>
      </c>
      <c r="C20" s="288"/>
      <c r="D20" s="288"/>
      <c r="E20" s="288"/>
      <c r="F20" s="283" t="s">
        <v>250</v>
      </c>
      <c r="G20" s="292"/>
      <c r="H20" s="288"/>
      <c r="I20" s="288"/>
      <c r="J20" s="282" t="s">
        <v>320</v>
      </c>
      <c r="K20" s="286" t="s">
        <v>321</v>
      </c>
      <c r="L20" s="287" t="s">
        <v>255</v>
      </c>
      <c r="M20" s="287" t="s">
        <v>255</v>
      </c>
      <c r="N20" s="287" t="s">
        <v>283</v>
      </c>
    </row>
    <row r="21" spans="1:14" ht="102" x14ac:dyDescent="0.25">
      <c r="A21" s="282" t="s">
        <v>322</v>
      </c>
      <c r="B21" s="282" t="s">
        <v>323</v>
      </c>
      <c r="C21" s="288"/>
      <c r="D21" s="288"/>
      <c r="E21" s="288"/>
      <c r="F21" s="283" t="s">
        <v>250</v>
      </c>
      <c r="G21" s="292"/>
      <c r="H21" s="288"/>
      <c r="I21" s="288"/>
      <c r="J21" s="285" t="s">
        <v>324</v>
      </c>
      <c r="K21" s="286" t="s">
        <v>325</v>
      </c>
      <c r="L21" s="287" t="s">
        <v>255</v>
      </c>
      <c r="M21" s="287" t="s">
        <v>255</v>
      </c>
      <c r="N21" s="287" t="s">
        <v>283</v>
      </c>
    </row>
    <row r="22" spans="1:14" ht="89.25" x14ac:dyDescent="0.25">
      <c r="A22" s="282" t="s">
        <v>326</v>
      </c>
      <c r="B22" s="282" t="s">
        <v>327</v>
      </c>
      <c r="C22" s="283" t="s">
        <v>247</v>
      </c>
      <c r="D22" s="283" t="s">
        <v>248</v>
      </c>
      <c r="E22" s="283" t="s">
        <v>249</v>
      </c>
      <c r="F22" s="283" t="s">
        <v>250</v>
      </c>
      <c r="G22" s="284" t="s">
        <v>251</v>
      </c>
      <c r="H22" s="288"/>
      <c r="I22" s="283" t="s">
        <v>252</v>
      </c>
      <c r="J22" s="282" t="s">
        <v>328</v>
      </c>
      <c r="K22" s="286" t="s">
        <v>329</v>
      </c>
      <c r="L22" s="287" t="s">
        <v>255</v>
      </c>
      <c r="M22" s="287" t="s">
        <v>255</v>
      </c>
      <c r="N22" s="287" t="s">
        <v>283</v>
      </c>
    </row>
    <row r="23" spans="1:14" ht="357" x14ac:dyDescent="0.25">
      <c r="A23" s="282" t="s">
        <v>330</v>
      </c>
      <c r="B23" s="282" t="s">
        <v>331</v>
      </c>
      <c r="C23" s="283" t="s">
        <v>247</v>
      </c>
      <c r="D23" s="283" t="s">
        <v>248</v>
      </c>
      <c r="E23" s="283" t="s">
        <v>249</v>
      </c>
      <c r="F23" s="283" t="s">
        <v>250</v>
      </c>
      <c r="G23" s="284" t="s">
        <v>251</v>
      </c>
      <c r="H23" s="288"/>
      <c r="I23" s="283" t="s">
        <v>252</v>
      </c>
      <c r="J23" s="282" t="s">
        <v>332</v>
      </c>
      <c r="K23" s="286" t="s">
        <v>261</v>
      </c>
      <c r="L23" s="287" t="s">
        <v>255</v>
      </c>
      <c r="M23" s="287" t="s">
        <v>255</v>
      </c>
      <c r="N23" s="287" t="s">
        <v>283</v>
      </c>
    </row>
    <row r="24" spans="1:14" ht="153" x14ac:dyDescent="0.25">
      <c r="A24" s="282" t="s">
        <v>333</v>
      </c>
      <c r="B24" s="282" t="s">
        <v>334</v>
      </c>
      <c r="C24" s="283" t="s">
        <v>247</v>
      </c>
      <c r="D24" s="283" t="s">
        <v>248</v>
      </c>
      <c r="E24" s="283" t="s">
        <v>249</v>
      </c>
      <c r="F24" s="283" t="s">
        <v>250</v>
      </c>
      <c r="G24" s="284" t="s">
        <v>251</v>
      </c>
      <c r="H24" s="288"/>
      <c r="I24" s="283" t="s">
        <v>252</v>
      </c>
      <c r="J24" s="282" t="s">
        <v>335</v>
      </c>
      <c r="K24" s="286" t="s">
        <v>336</v>
      </c>
      <c r="L24" s="287" t="s">
        <v>255</v>
      </c>
      <c r="M24" s="287" t="s">
        <v>255</v>
      </c>
      <c r="N24" s="287" t="s">
        <v>283</v>
      </c>
    </row>
    <row r="25" spans="1:14" ht="331.5" x14ac:dyDescent="0.25">
      <c r="A25" s="282" t="s">
        <v>337</v>
      </c>
      <c r="B25" s="282" t="s">
        <v>338</v>
      </c>
      <c r="C25" s="283" t="s">
        <v>264</v>
      </c>
      <c r="D25" s="283" t="s">
        <v>265</v>
      </c>
      <c r="E25" s="283" t="s">
        <v>266</v>
      </c>
      <c r="F25" s="283" t="s">
        <v>250</v>
      </c>
      <c r="G25" s="284" t="s">
        <v>267</v>
      </c>
      <c r="H25" s="288"/>
      <c r="I25" s="283" t="s">
        <v>252</v>
      </c>
      <c r="J25" s="282" t="s">
        <v>339</v>
      </c>
      <c r="K25" s="286" t="s">
        <v>261</v>
      </c>
      <c r="L25" s="287" t="s">
        <v>255</v>
      </c>
      <c r="M25" s="287" t="s">
        <v>256</v>
      </c>
      <c r="N25" s="287" t="s">
        <v>283</v>
      </c>
    </row>
    <row r="26" spans="1:14" ht="102" x14ac:dyDescent="0.25">
      <c r="A26" s="282" t="s">
        <v>340</v>
      </c>
      <c r="B26" s="282" t="s">
        <v>341</v>
      </c>
      <c r="C26" s="283" t="s">
        <v>247</v>
      </c>
      <c r="D26" s="283" t="s">
        <v>248</v>
      </c>
      <c r="E26" s="283" t="s">
        <v>249</v>
      </c>
      <c r="F26" s="283" t="s">
        <v>250</v>
      </c>
      <c r="G26" s="284" t="s">
        <v>251</v>
      </c>
      <c r="H26" s="288"/>
      <c r="I26" s="283" t="s">
        <v>252</v>
      </c>
      <c r="J26" s="282" t="s">
        <v>342</v>
      </c>
      <c r="K26" s="286" t="s">
        <v>261</v>
      </c>
      <c r="L26" s="287" t="s">
        <v>255</v>
      </c>
      <c r="M26" s="287" t="s">
        <v>255</v>
      </c>
      <c r="N26" s="287" t="s">
        <v>283</v>
      </c>
    </row>
    <row r="27" spans="1:14" ht="127.5" x14ac:dyDescent="0.25">
      <c r="A27" s="282" t="s">
        <v>343</v>
      </c>
      <c r="B27" s="282" t="s">
        <v>344</v>
      </c>
      <c r="C27" s="283" t="s">
        <v>264</v>
      </c>
      <c r="D27" s="283" t="s">
        <v>265</v>
      </c>
      <c r="E27" s="283" t="s">
        <v>266</v>
      </c>
      <c r="F27" s="283" t="s">
        <v>250</v>
      </c>
      <c r="G27" s="284" t="s">
        <v>267</v>
      </c>
      <c r="H27" s="288"/>
      <c r="I27" s="283" t="s">
        <v>252</v>
      </c>
      <c r="J27" s="282" t="s">
        <v>345</v>
      </c>
      <c r="K27" s="286" t="s">
        <v>261</v>
      </c>
      <c r="L27" s="287" t="s">
        <v>256</v>
      </c>
      <c r="M27" s="287" t="s">
        <v>255</v>
      </c>
      <c r="N27" s="287" t="s">
        <v>283</v>
      </c>
    </row>
    <row r="28" spans="1:14" ht="127.5" x14ac:dyDescent="0.25">
      <c r="A28" s="282" t="s">
        <v>346</v>
      </c>
      <c r="B28" s="282" t="s">
        <v>347</v>
      </c>
      <c r="C28" s="283" t="s">
        <v>247</v>
      </c>
      <c r="D28" s="283" t="s">
        <v>248</v>
      </c>
      <c r="E28" s="283" t="s">
        <v>249</v>
      </c>
      <c r="F28" s="283" t="s">
        <v>250</v>
      </c>
      <c r="G28" s="284" t="s">
        <v>251</v>
      </c>
      <c r="H28" s="288"/>
      <c r="I28" s="283" t="s">
        <v>252</v>
      </c>
      <c r="J28" s="282" t="s">
        <v>348</v>
      </c>
      <c r="K28" s="286" t="s">
        <v>261</v>
      </c>
      <c r="L28" s="287" t="s">
        <v>255</v>
      </c>
      <c r="M28" s="287" t="s">
        <v>255</v>
      </c>
      <c r="N28" s="287" t="s">
        <v>283</v>
      </c>
    </row>
    <row r="29" spans="1:14" ht="191.25" x14ac:dyDescent="0.25">
      <c r="A29" s="282" t="s">
        <v>349</v>
      </c>
      <c r="B29" s="282" t="s">
        <v>350</v>
      </c>
      <c r="C29" s="283" t="s">
        <v>247</v>
      </c>
      <c r="D29" s="283" t="s">
        <v>248</v>
      </c>
      <c r="E29" s="283" t="s">
        <v>249</v>
      </c>
      <c r="F29" s="288"/>
      <c r="G29" s="284" t="s">
        <v>251</v>
      </c>
      <c r="H29" s="288"/>
      <c r="I29" s="283" t="s">
        <v>252</v>
      </c>
      <c r="J29" s="282" t="s">
        <v>351</v>
      </c>
      <c r="K29" s="286" t="s">
        <v>292</v>
      </c>
      <c r="L29" s="287" t="s">
        <v>255</v>
      </c>
      <c r="M29" s="287" t="s">
        <v>256</v>
      </c>
      <c r="N29" s="287" t="s">
        <v>255</v>
      </c>
    </row>
    <row r="30" spans="1:14" ht="114.75" x14ac:dyDescent="0.25">
      <c r="A30" s="285" t="s">
        <v>352</v>
      </c>
      <c r="B30" s="285" t="s">
        <v>353</v>
      </c>
      <c r="C30" s="295" t="s">
        <v>247</v>
      </c>
      <c r="D30" s="295" t="s">
        <v>248</v>
      </c>
      <c r="E30" s="295" t="s">
        <v>249</v>
      </c>
      <c r="F30" s="297"/>
      <c r="G30" s="298" t="s">
        <v>251</v>
      </c>
      <c r="H30" s="297"/>
      <c r="I30" s="295" t="s">
        <v>252</v>
      </c>
      <c r="J30" s="285" t="s">
        <v>354</v>
      </c>
      <c r="K30" s="286" t="s">
        <v>302</v>
      </c>
      <c r="L30" s="287" t="s">
        <v>255</v>
      </c>
      <c r="M30" s="287" t="s">
        <v>255</v>
      </c>
      <c r="N30" s="287" t="s">
        <v>355</v>
      </c>
    </row>
    <row r="31" spans="1:14" ht="63.75" x14ac:dyDescent="0.25">
      <c r="A31" s="294" t="s">
        <v>356</v>
      </c>
      <c r="B31" s="285" t="s">
        <v>357</v>
      </c>
      <c r="C31" s="295" t="s">
        <v>247</v>
      </c>
      <c r="D31" s="295" t="s">
        <v>248</v>
      </c>
      <c r="E31" s="295" t="s">
        <v>249</v>
      </c>
      <c r="F31" s="298" t="s">
        <v>250</v>
      </c>
      <c r="G31" s="298" t="s">
        <v>251</v>
      </c>
      <c r="H31" s="297"/>
      <c r="I31" s="295" t="s">
        <v>252</v>
      </c>
      <c r="J31" s="285" t="s">
        <v>358</v>
      </c>
      <c r="K31" s="286" t="s">
        <v>359</v>
      </c>
      <c r="L31" s="287" t="s">
        <v>256</v>
      </c>
      <c r="M31" s="287" t="s">
        <v>256</v>
      </c>
      <c r="N31" s="299" t="s">
        <v>360</v>
      </c>
    </row>
    <row r="32" spans="1:14" ht="89.25" x14ac:dyDescent="0.25">
      <c r="A32" s="294" t="s">
        <v>361</v>
      </c>
      <c r="B32" s="285" t="s">
        <v>362</v>
      </c>
      <c r="C32" s="295" t="s">
        <v>247</v>
      </c>
      <c r="D32" s="295" t="s">
        <v>248</v>
      </c>
      <c r="E32" s="295" t="s">
        <v>249</v>
      </c>
      <c r="F32" s="298" t="s">
        <v>250</v>
      </c>
      <c r="G32" s="298" t="s">
        <v>251</v>
      </c>
      <c r="H32" s="295" t="s">
        <v>238</v>
      </c>
      <c r="I32" s="295" t="s">
        <v>252</v>
      </c>
      <c r="J32" s="285" t="s">
        <v>363</v>
      </c>
      <c r="K32" s="286" t="s">
        <v>359</v>
      </c>
      <c r="L32" s="287" t="s">
        <v>256</v>
      </c>
      <c r="M32" s="287" t="s">
        <v>256</v>
      </c>
      <c r="N32" s="299" t="s">
        <v>360</v>
      </c>
    </row>
    <row r="33" spans="1:14" ht="102" x14ac:dyDescent="0.25">
      <c r="A33" s="294" t="s">
        <v>364</v>
      </c>
      <c r="B33" s="285" t="s">
        <v>365</v>
      </c>
      <c r="C33" s="297"/>
      <c r="D33" s="297"/>
      <c r="E33" s="297"/>
      <c r="F33" s="297"/>
      <c r="G33" s="297"/>
      <c r="H33" s="295" t="s">
        <v>238</v>
      </c>
      <c r="I33" s="297"/>
      <c r="J33" s="285" t="s">
        <v>366</v>
      </c>
      <c r="K33" s="286" t="s">
        <v>367</v>
      </c>
      <c r="L33" s="287" t="s">
        <v>256</v>
      </c>
      <c r="M33" s="287" t="s">
        <v>255</v>
      </c>
      <c r="N33" s="287" t="s">
        <v>368</v>
      </c>
    </row>
    <row r="34" spans="1:14" ht="102" x14ac:dyDescent="0.25">
      <c r="A34" s="294" t="s">
        <v>369</v>
      </c>
      <c r="B34" s="285" t="s">
        <v>370</v>
      </c>
      <c r="C34" s="297"/>
      <c r="D34" s="297"/>
      <c r="E34" s="297"/>
      <c r="F34" s="298" t="s">
        <v>250</v>
      </c>
      <c r="G34" s="297"/>
      <c r="H34" s="297"/>
      <c r="I34" s="297"/>
      <c r="J34" s="285" t="s">
        <v>371</v>
      </c>
      <c r="K34" s="286" t="s">
        <v>372</v>
      </c>
      <c r="L34" s="287" t="s">
        <v>256</v>
      </c>
      <c r="M34" s="287" t="s">
        <v>255</v>
      </c>
      <c r="N34" s="287" t="s">
        <v>283</v>
      </c>
    </row>
    <row r="35" spans="1:14" ht="89.25" x14ac:dyDescent="0.25">
      <c r="A35" s="294" t="s">
        <v>373</v>
      </c>
      <c r="B35" s="285" t="s">
        <v>374</v>
      </c>
      <c r="C35" s="295" t="s">
        <v>247</v>
      </c>
      <c r="D35" s="295" t="s">
        <v>248</v>
      </c>
      <c r="E35" s="295" t="s">
        <v>249</v>
      </c>
      <c r="F35" s="297"/>
      <c r="G35" s="298" t="s">
        <v>251</v>
      </c>
      <c r="H35" s="297"/>
      <c r="I35" s="295" t="s">
        <v>252</v>
      </c>
      <c r="J35" s="285" t="s">
        <v>375</v>
      </c>
      <c r="K35" s="286" t="s">
        <v>376</v>
      </c>
      <c r="L35" s="287" t="s">
        <v>256</v>
      </c>
      <c r="M35" s="287" t="s">
        <v>255</v>
      </c>
      <c r="N35" s="287" t="s">
        <v>283</v>
      </c>
    </row>
    <row r="36" spans="1:14" ht="51" x14ac:dyDescent="0.25">
      <c r="A36" s="294" t="s">
        <v>377</v>
      </c>
      <c r="B36" s="285" t="s">
        <v>378</v>
      </c>
      <c r="C36" s="295" t="s">
        <v>247</v>
      </c>
      <c r="D36" s="297"/>
      <c r="E36" s="295" t="s">
        <v>249</v>
      </c>
      <c r="F36" s="297"/>
      <c r="G36" s="298" t="s">
        <v>251</v>
      </c>
      <c r="H36" s="297"/>
      <c r="I36" s="295" t="s">
        <v>252</v>
      </c>
      <c r="J36" s="285" t="s">
        <v>379</v>
      </c>
      <c r="K36" s="293" t="s">
        <v>380</v>
      </c>
      <c r="L36" s="287" t="s">
        <v>255</v>
      </c>
      <c r="M36" s="287" t="s">
        <v>255</v>
      </c>
      <c r="N36" s="287" t="s">
        <v>283</v>
      </c>
    </row>
    <row r="37" spans="1:14" ht="63.75" x14ac:dyDescent="0.25">
      <c r="A37" s="282" t="s">
        <v>381</v>
      </c>
      <c r="B37" s="282" t="s">
        <v>382</v>
      </c>
      <c r="C37" s="288"/>
      <c r="D37" s="288"/>
      <c r="E37" s="288"/>
      <c r="F37" s="288"/>
      <c r="G37" s="288"/>
      <c r="H37" s="283" t="s">
        <v>238</v>
      </c>
      <c r="I37" s="288"/>
      <c r="J37" s="285" t="s">
        <v>383</v>
      </c>
      <c r="K37" s="293" t="s">
        <v>384</v>
      </c>
      <c r="L37" s="287" t="s">
        <v>256</v>
      </c>
      <c r="M37" s="287" t="s">
        <v>255</v>
      </c>
      <c r="N37" s="287" t="s">
        <v>283</v>
      </c>
    </row>
    <row r="38" spans="1:14" ht="231" customHeight="1" x14ac:dyDescent="0.25">
      <c r="A38" s="282" t="s">
        <v>385</v>
      </c>
      <c r="B38" s="282" t="s">
        <v>386</v>
      </c>
      <c r="C38" s="283" t="s">
        <v>247</v>
      </c>
      <c r="D38" s="283" t="s">
        <v>248</v>
      </c>
      <c r="E38" s="283" t="s">
        <v>249</v>
      </c>
      <c r="F38" s="283" t="s">
        <v>250</v>
      </c>
      <c r="G38" s="284" t="s">
        <v>251</v>
      </c>
      <c r="H38" s="283" t="s">
        <v>238</v>
      </c>
      <c r="I38" s="283" t="s">
        <v>252</v>
      </c>
      <c r="J38" s="285" t="s">
        <v>387</v>
      </c>
      <c r="K38" s="286" t="s">
        <v>388</v>
      </c>
      <c r="L38" s="287" t="s">
        <v>256</v>
      </c>
      <c r="M38" s="287" t="s">
        <v>255</v>
      </c>
      <c r="N38" s="287" t="s">
        <v>283</v>
      </c>
    </row>
    <row r="39" spans="1:14" ht="63.75" x14ac:dyDescent="0.25">
      <c r="A39" s="282" t="s">
        <v>389</v>
      </c>
      <c r="B39" s="282" t="s">
        <v>390</v>
      </c>
      <c r="C39" s="288"/>
      <c r="D39" s="288"/>
      <c r="E39" s="288"/>
      <c r="F39" s="288"/>
      <c r="G39" s="292"/>
      <c r="H39" s="283" t="s">
        <v>238</v>
      </c>
      <c r="I39" s="288"/>
      <c r="J39" s="285" t="s">
        <v>391</v>
      </c>
      <c r="K39" s="286" t="s">
        <v>392</v>
      </c>
      <c r="L39" s="287" t="s">
        <v>256</v>
      </c>
      <c r="M39" s="287" t="s">
        <v>256</v>
      </c>
      <c r="N39" s="287" t="s">
        <v>255</v>
      </c>
    </row>
    <row r="40" spans="1:14" ht="76.5" x14ac:dyDescent="0.25">
      <c r="A40" s="285" t="s">
        <v>393</v>
      </c>
      <c r="B40" s="285" t="s">
        <v>394</v>
      </c>
      <c r="C40" s="297"/>
      <c r="D40" s="297"/>
      <c r="E40" s="297"/>
      <c r="F40" s="297"/>
      <c r="G40" s="300"/>
      <c r="H40" s="295" t="s">
        <v>238</v>
      </c>
      <c r="I40" s="297"/>
      <c r="J40" s="285" t="s">
        <v>395</v>
      </c>
      <c r="K40" s="286" t="s">
        <v>392</v>
      </c>
      <c r="L40" s="287" t="s">
        <v>256</v>
      </c>
      <c r="M40" s="287" t="s">
        <v>255</v>
      </c>
      <c r="N40" s="287" t="s">
        <v>256</v>
      </c>
    </row>
    <row r="41" spans="1:14" ht="102" x14ac:dyDescent="0.25">
      <c r="A41" s="285" t="s">
        <v>396</v>
      </c>
      <c r="B41" s="285" t="s">
        <v>397</v>
      </c>
      <c r="C41" s="295" t="s">
        <v>247</v>
      </c>
      <c r="D41" s="295" t="s">
        <v>398</v>
      </c>
      <c r="E41" s="295" t="s">
        <v>249</v>
      </c>
      <c r="F41" s="297"/>
      <c r="G41" s="295" t="s">
        <v>251</v>
      </c>
      <c r="H41" s="297"/>
      <c r="I41" s="295" t="s">
        <v>252</v>
      </c>
      <c r="J41" s="285" t="s">
        <v>395</v>
      </c>
      <c r="K41" s="286" t="s">
        <v>376</v>
      </c>
      <c r="L41" s="287" t="s">
        <v>256</v>
      </c>
      <c r="M41" s="287" t="s">
        <v>255</v>
      </c>
      <c r="N41" s="287" t="s">
        <v>256</v>
      </c>
    </row>
    <row r="42" spans="1:14" ht="140.25" x14ac:dyDescent="0.25">
      <c r="A42" s="285" t="s">
        <v>399</v>
      </c>
      <c r="B42" s="285" t="s">
        <v>400</v>
      </c>
      <c r="C42" s="295" t="s">
        <v>247</v>
      </c>
      <c r="D42" s="295" t="s">
        <v>398</v>
      </c>
      <c r="E42" s="295" t="s">
        <v>249</v>
      </c>
      <c r="F42" s="297"/>
      <c r="G42" s="295" t="s">
        <v>251</v>
      </c>
      <c r="H42" s="297"/>
      <c r="I42" s="295" t="s">
        <v>252</v>
      </c>
      <c r="J42" s="285" t="s">
        <v>395</v>
      </c>
      <c r="K42" s="286"/>
      <c r="L42" s="287" t="s">
        <v>256</v>
      </c>
      <c r="M42" s="287" t="s">
        <v>255</v>
      </c>
      <c r="N42" s="287" t="s">
        <v>256</v>
      </c>
    </row>
    <row r="43" spans="1:14" ht="89.25" x14ac:dyDescent="0.25">
      <c r="A43" s="285" t="s">
        <v>401</v>
      </c>
      <c r="B43" s="285" t="s">
        <v>402</v>
      </c>
      <c r="C43" s="295" t="s">
        <v>247</v>
      </c>
      <c r="D43" s="295" t="s">
        <v>398</v>
      </c>
      <c r="E43" s="295" t="s">
        <v>249</v>
      </c>
      <c r="F43" s="297"/>
      <c r="G43" s="295" t="s">
        <v>251</v>
      </c>
      <c r="H43" s="297"/>
      <c r="I43" s="295" t="s">
        <v>252</v>
      </c>
      <c r="J43" s="285" t="s">
        <v>395</v>
      </c>
      <c r="K43" s="286"/>
      <c r="L43" s="287" t="s">
        <v>256</v>
      </c>
      <c r="M43" s="287" t="s">
        <v>255</v>
      </c>
      <c r="N43" s="287" t="s">
        <v>256</v>
      </c>
    </row>
    <row r="44" spans="1:14" ht="76.5" x14ac:dyDescent="0.25">
      <c r="A44" s="285" t="s">
        <v>403</v>
      </c>
      <c r="B44" s="285" t="s">
        <v>404</v>
      </c>
      <c r="C44" s="295" t="s">
        <v>247</v>
      </c>
      <c r="D44" s="295" t="s">
        <v>398</v>
      </c>
      <c r="E44" s="295" t="s">
        <v>249</v>
      </c>
      <c r="F44" s="297"/>
      <c r="G44" s="295" t="s">
        <v>251</v>
      </c>
      <c r="H44" s="297"/>
      <c r="I44" s="295" t="s">
        <v>252</v>
      </c>
      <c r="J44" s="285" t="s">
        <v>395</v>
      </c>
      <c r="K44" s="286"/>
      <c r="L44" s="287" t="s">
        <v>256</v>
      </c>
      <c r="M44" s="287" t="s">
        <v>255</v>
      </c>
      <c r="N44" s="287" t="s">
        <v>256</v>
      </c>
    </row>
    <row r="45" spans="1:14" ht="114.75" x14ac:dyDescent="0.25">
      <c r="A45" s="285" t="s">
        <v>405</v>
      </c>
      <c r="B45" s="285" t="s">
        <v>406</v>
      </c>
      <c r="C45" s="295" t="s">
        <v>247</v>
      </c>
      <c r="D45" s="295" t="s">
        <v>398</v>
      </c>
      <c r="E45" s="295" t="s">
        <v>249</v>
      </c>
      <c r="F45" s="297"/>
      <c r="G45" s="295" t="s">
        <v>251</v>
      </c>
      <c r="H45" s="297"/>
      <c r="I45" s="295" t="s">
        <v>252</v>
      </c>
      <c r="J45" s="285" t="s">
        <v>395</v>
      </c>
      <c r="K45" s="286"/>
      <c r="L45" s="287" t="s">
        <v>256</v>
      </c>
      <c r="M45" s="287" t="s">
        <v>255</v>
      </c>
      <c r="N45" s="287" t="s">
        <v>256</v>
      </c>
    </row>
    <row r="46" spans="1:14" ht="102" x14ac:dyDescent="0.25">
      <c r="A46" s="285" t="s">
        <v>407</v>
      </c>
      <c r="B46" s="285" t="s">
        <v>408</v>
      </c>
      <c r="C46" s="295" t="s">
        <v>247</v>
      </c>
      <c r="D46" s="295" t="s">
        <v>398</v>
      </c>
      <c r="E46" s="295" t="s">
        <v>249</v>
      </c>
      <c r="F46" s="297"/>
      <c r="G46" s="295" t="s">
        <v>251</v>
      </c>
      <c r="H46" s="297"/>
      <c r="I46" s="295" t="s">
        <v>252</v>
      </c>
      <c r="J46" s="285" t="s">
        <v>395</v>
      </c>
      <c r="K46" s="286"/>
      <c r="L46" s="287" t="s">
        <v>256</v>
      </c>
      <c r="M46" s="287" t="s">
        <v>255</v>
      </c>
      <c r="N46" s="287" t="s">
        <v>256</v>
      </c>
    </row>
    <row r="47" spans="1:14" ht="102" x14ac:dyDescent="0.25">
      <c r="A47" s="285" t="s">
        <v>409</v>
      </c>
      <c r="B47" s="285" t="s">
        <v>410</v>
      </c>
      <c r="C47" s="295" t="s">
        <v>247</v>
      </c>
      <c r="D47" s="295" t="s">
        <v>398</v>
      </c>
      <c r="E47" s="295" t="s">
        <v>249</v>
      </c>
      <c r="F47" s="297"/>
      <c r="G47" s="295" t="s">
        <v>251</v>
      </c>
      <c r="H47" s="297"/>
      <c r="I47" s="295" t="s">
        <v>252</v>
      </c>
      <c r="J47" s="285" t="s">
        <v>395</v>
      </c>
      <c r="K47" s="286"/>
      <c r="L47" s="287" t="s">
        <v>256</v>
      </c>
      <c r="M47" s="287" t="s">
        <v>255</v>
      </c>
      <c r="N47" s="287" t="s">
        <v>256</v>
      </c>
    </row>
    <row r="48" spans="1:14" ht="102" x14ac:dyDescent="0.25">
      <c r="A48" s="285" t="s">
        <v>411</v>
      </c>
      <c r="B48" s="285" t="s">
        <v>412</v>
      </c>
      <c r="C48" s="295" t="s">
        <v>247</v>
      </c>
      <c r="D48" s="295" t="s">
        <v>398</v>
      </c>
      <c r="E48" s="295" t="s">
        <v>249</v>
      </c>
      <c r="F48" s="297"/>
      <c r="G48" s="295" t="s">
        <v>251</v>
      </c>
      <c r="H48" s="283" t="s">
        <v>238</v>
      </c>
      <c r="I48" s="295" t="s">
        <v>252</v>
      </c>
      <c r="J48" s="285" t="s">
        <v>395</v>
      </c>
      <c r="K48" s="286"/>
      <c r="L48" s="287" t="s">
        <v>256</v>
      </c>
      <c r="M48" s="287" t="s">
        <v>255</v>
      </c>
      <c r="N48" s="287" t="s">
        <v>256</v>
      </c>
    </row>
    <row r="49" spans="1:14" ht="153" x14ac:dyDescent="0.25">
      <c r="A49" s="294" t="s">
        <v>413</v>
      </c>
      <c r="B49" s="285" t="s">
        <v>414</v>
      </c>
      <c r="C49" s="295" t="s">
        <v>247</v>
      </c>
      <c r="D49" s="295" t="s">
        <v>398</v>
      </c>
      <c r="E49" s="295" t="s">
        <v>249</v>
      </c>
      <c r="F49" s="295" t="s">
        <v>250</v>
      </c>
      <c r="G49" s="295" t="s">
        <v>251</v>
      </c>
      <c r="H49" s="297"/>
      <c r="I49" s="295" t="s">
        <v>252</v>
      </c>
      <c r="J49" s="285" t="s">
        <v>415</v>
      </c>
      <c r="K49" s="286" t="s">
        <v>416</v>
      </c>
      <c r="L49" s="287" t="s">
        <v>256</v>
      </c>
      <c r="M49" s="287" t="s">
        <v>255</v>
      </c>
      <c r="N49" s="287" t="s">
        <v>417</v>
      </c>
    </row>
    <row r="50" spans="1:14" ht="76.5" x14ac:dyDescent="0.25">
      <c r="A50" s="285" t="s">
        <v>418</v>
      </c>
      <c r="B50" s="285" t="s">
        <v>419</v>
      </c>
      <c r="C50" s="295" t="s">
        <v>247</v>
      </c>
      <c r="D50" s="295" t="s">
        <v>398</v>
      </c>
      <c r="E50" s="295" t="s">
        <v>249</v>
      </c>
      <c r="F50" s="295" t="s">
        <v>250</v>
      </c>
      <c r="G50" s="295" t="s">
        <v>251</v>
      </c>
      <c r="H50" s="297"/>
      <c r="I50" s="295" t="s">
        <v>252</v>
      </c>
      <c r="J50" s="285" t="s">
        <v>420</v>
      </c>
      <c r="K50" s="286" t="s">
        <v>416</v>
      </c>
      <c r="L50" s="287" t="s">
        <v>256</v>
      </c>
      <c r="M50" s="287" t="s">
        <v>255</v>
      </c>
      <c r="N50" s="287" t="s">
        <v>417</v>
      </c>
    </row>
    <row r="51" spans="1:14" ht="51" x14ac:dyDescent="0.25">
      <c r="A51" s="285" t="s">
        <v>421</v>
      </c>
      <c r="B51" s="285" t="s">
        <v>422</v>
      </c>
      <c r="C51" s="297"/>
      <c r="D51" s="295" t="s">
        <v>398</v>
      </c>
      <c r="E51" s="295" t="s">
        <v>249</v>
      </c>
      <c r="F51" s="297"/>
      <c r="G51" s="295" t="s">
        <v>251</v>
      </c>
      <c r="H51" s="297"/>
      <c r="I51" s="295" t="s">
        <v>252</v>
      </c>
      <c r="J51" s="285" t="s">
        <v>423</v>
      </c>
      <c r="K51" s="286" t="s">
        <v>416</v>
      </c>
      <c r="L51" s="287" t="s">
        <v>424</v>
      </c>
      <c r="M51" s="287" t="s">
        <v>255</v>
      </c>
      <c r="N51" s="287" t="s">
        <v>417</v>
      </c>
    </row>
    <row r="52" spans="1:14" ht="63.75" x14ac:dyDescent="0.25">
      <c r="A52" s="294" t="s">
        <v>425</v>
      </c>
      <c r="B52" s="285" t="s">
        <v>426</v>
      </c>
      <c r="C52" s="295" t="s">
        <v>247</v>
      </c>
      <c r="D52" s="295" t="s">
        <v>398</v>
      </c>
      <c r="E52" s="295" t="s">
        <v>249</v>
      </c>
      <c r="F52" s="295" t="s">
        <v>250</v>
      </c>
      <c r="G52" s="295" t="s">
        <v>251</v>
      </c>
      <c r="H52" s="297"/>
      <c r="I52" s="295" t="s">
        <v>252</v>
      </c>
      <c r="J52" s="285" t="s">
        <v>427</v>
      </c>
      <c r="K52" s="301" t="s">
        <v>428</v>
      </c>
      <c r="L52" s="287" t="s">
        <v>256</v>
      </c>
      <c r="M52" s="287" t="s">
        <v>256</v>
      </c>
      <c r="N52" s="287" t="s">
        <v>429</v>
      </c>
    </row>
    <row r="53" spans="1:14" ht="89.25" x14ac:dyDescent="0.25">
      <c r="A53" s="285" t="s">
        <v>430</v>
      </c>
      <c r="B53" s="285" t="s">
        <v>431</v>
      </c>
      <c r="C53" s="297"/>
      <c r="D53" s="295" t="s">
        <v>398</v>
      </c>
      <c r="E53" s="295" t="s">
        <v>249</v>
      </c>
      <c r="F53" s="297"/>
      <c r="G53" s="295" t="s">
        <v>251</v>
      </c>
      <c r="H53" s="297"/>
      <c r="I53" s="297"/>
      <c r="J53" s="285" t="s">
        <v>432</v>
      </c>
      <c r="K53" s="286" t="s">
        <v>433</v>
      </c>
      <c r="L53" s="287" t="s">
        <v>256</v>
      </c>
      <c r="M53" s="287" t="s">
        <v>256</v>
      </c>
      <c r="N53" s="287" t="s">
        <v>255</v>
      </c>
    </row>
    <row r="54" spans="1:14" ht="89.25" x14ac:dyDescent="0.25">
      <c r="A54" s="282" t="s">
        <v>434</v>
      </c>
      <c r="B54" s="282" t="s">
        <v>435</v>
      </c>
      <c r="C54" s="288"/>
      <c r="D54" s="283" t="s">
        <v>248</v>
      </c>
      <c r="E54" s="283" t="s">
        <v>249</v>
      </c>
      <c r="F54" s="283" t="s">
        <v>250</v>
      </c>
      <c r="G54" s="284" t="s">
        <v>251</v>
      </c>
      <c r="H54" s="283" t="s">
        <v>238</v>
      </c>
      <c r="I54" s="288"/>
      <c r="J54" s="285" t="s">
        <v>436</v>
      </c>
      <c r="K54" s="286" t="s">
        <v>329</v>
      </c>
      <c r="L54" s="287" t="s">
        <v>256</v>
      </c>
      <c r="M54" s="287" t="s">
        <v>255</v>
      </c>
      <c r="N54" s="287" t="s">
        <v>283</v>
      </c>
    </row>
    <row r="55" spans="1:14" ht="114.75" x14ac:dyDescent="0.25">
      <c r="A55" s="282" t="s">
        <v>437</v>
      </c>
      <c r="B55" s="285" t="s">
        <v>438</v>
      </c>
      <c r="C55" s="288"/>
      <c r="D55" s="283" t="s">
        <v>248</v>
      </c>
      <c r="E55" s="283" t="s">
        <v>249</v>
      </c>
      <c r="F55" s="283" t="s">
        <v>250</v>
      </c>
      <c r="G55" s="284" t="s">
        <v>251</v>
      </c>
      <c r="H55" s="283" t="s">
        <v>238</v>
      </c>
      <c r="I55" s="283" t="s">
        <v>252</v>
      </c>
      <c r="J55" s="285" t="s">
        <v>439</v>
      </c>
      <c r="K55" s="302"/>
      <c r="L55" s="287" t="s">
        <v>256</v>
      </c>
      <c r="M55" s="287" t="s">
        <v>255</v>
      </c>
      <c r="N55" s="287" t="s">
        <v>283</v>
      </c>
    </row>
    <row r="56" spans="1:14" ht="76.5" x14ac:dyDescent="0.25">
      <c r="A56" s="285" t="s">
        <v>440</v>
      </c>
      <c r="B56" s="285" t="s">
        <v>441</v>
      </c>
      <c r="C56" s="297"/>
      <c r="D56" s="295" t="s">
        <v>398</v>
      </c>
      <c r="E56" s="295" t="s">
        <v>249</v>
      </c>
      <c r="F56" s="295" t="s">
        <v>250</v>
      </c>
      <c r="G56" s="295" t="s">
        <v>251</v>
      </c>
      <c r="H56" s="295" t="s">
        <v>238</v>
      </c>
      <c r="I56" s="297"/>
      <c r="J56" s="285" t="s">
        <v>442</v>
      </c>
      <c r="K56" s="303" t="s">
        <v>443</v>
      </c>
      <c r="L56" s="287" t="s">
        <v>256</v>
      </c>
      <c r="M56" s="287" t="s">
        <v>255</v>
      </c>
      <c r="N56" s="287" t="s">
        <v>283</v>
      </c>
    </row>
    <row r="57" spans="1:14" ht="89.25" x14ac:dyDescent="0.25">
      <c r="A57" s="282" t="s">
        <v>444</v>
      </c>
      <c r="B57" s="282" t="s">
        <v>445</v>
      </c>
      <c r="C57" s="288"/>
      <c r="D57" s="283" t="s">
        <v>248</v>
      </c>
      <c r="E57" s="283" t="s">
        <v>249</v>
      </c>
      <c r="F57" s="283" t="s">
        <v>250</v>
      </c>
      <c r="G57" s="284" t="s">
        <v>251</v>
      </c>
      <c r="H57" s="283" t="s">
        <v>238</v>
      </c>
      <c r="I57" s="288"/>
      <c r="J57" s="285" t="s">
        <v>446</v>
      </c>
      <c r="K57" s="286" t="s">
        <v>329</v>
      </c>
      <c r="L57" s="287" t="s">
        <v>256</v>
      </c>
      <c r="M57" s="287" t="s">
        <v>255</v>
      </c>
      <c r="N57" s="287" t="s">
        <v>283</v>
      </c>
    </row>
    <row r="58" spans="1:14" ht="102" x14ac:dyDescent="0.25">
      <c r="A58" s="282" t="s">
        <v>447</v>
      </c>
      <c r="B58" s="282" t="s">
        <v>448</v>
      </c>
      <c r="C58" s="288"/>
      <c r="D58" s="283" t="s">
        <v>248</v>
      </c>
      <c r="E58" s="283" t="s">
        <v>249</v>
      </c>
      <c r="F58" s="283" t="s">
        <v>250</v>
      </c>
      <c r="G58" s="284" t="s">
        <v>251</v>
      </c>
      <c r="H58" s="283" t="s">
        <v>238</v>
      </c>
      <c r="I58" s="288"/>
      <c r="J58" s="282" t="s">
        <v>449</v>
      </c>
      <c r="K58" s="282"/>
      <c r="L58" s="287" t="s">
        <v>256</v>
      </c>
      <c r="M58" s="287" t="s">
        <v>255</v>
      </c>
      <c r="N58" s="287" t="s">
        <v>283</v>
      </c>
    </row>
    <row r="59" spans="1:14" ht="102" x14ac:dyDescent="0.25">
      <c r="A59" s="285" t="s">
        <v>450</v>
      </c>
      <c r="B59" s="285" t="s">
        <v>451</v>
      </c>
      <c r="C59" s="297"/>
      <c r="D59" s="295" t="s">
        <v>248</v>
      </c>
      <c r="E59" s="295" t="s">
        <v>249</v>
      </c>
      <c r="F59" s="297"/>
      <c r="G59" s="298" t="s">
        <v>251</v>
      </c>
      <c r="H59" s="297"/>
      <c r="I59" s="297"/>
      <c r="J59" s="285" t="s">
        <v>452</v>
      </c>
      <c r="K59" s="301" t="s">
        <v>428</v>
      </c>
      <c r="L59" s="287" t="s">
        <v>256</v>
      </c>
      <c r="M59" s="287" t="s">
        <v>255</v>
      </c>
      <c r="N59" s="287" t="s">
        <v>283</v>
      </c>
    </row>
    <row r="60" spans="1:14" ht="76.5" x14ac:dyDescent="0.25">
      <c r="A60" s="282" t="s">
        <v>453</v>
      </c>
      <c r="B60" s="285" t="s">
        <v>454</v>
      </c>
      <c r="C60" s="288"/>
      <c r="D60" s="288"/>
      <c r="E60" s="288"/>
      <c r="F60" s="288"/>
      <c r="G60" s="288"/>
      <c r="H60" s="283" t="s">
        <v>238</v>
      </c>
      <c r="I60" s="288"/>
      <c r="J60" s="282" t="s">
        <v>455</v>
      </c>
      <c r="K60" s="286" t="s">
        <v>456</v>
      </c>
      <c r="L60" s="287" t="s">
        <v>256</v>
      </c>
      <c r="M60" s="287" t="s">
        <v>256</v>
      </c>
      <c r="N60" s="287" t="s">
        <v>255</v>
      </c>
    </row>
    <row r="61" spans="1:14" ht="89.25" x14ac:dyDescent="0.25">
      <c r="A61" s="282" t="s">
        <v>457</v>
      </c>
      <c r="B61" s="285" t="s">
        <v>458</v>
      </c>
      <c r="C61" s="288"/>
      <c r="D61" s="288"/>
      <c r="E61" s="288"/>
      <c r="F61" s="288"/>
      <c r="G61" s="288"/>
      <c r="H61" s="283" t="s">
        <v>238</v>
      </c>
      <c r="I61" s="288"/>
      <c r="J61" s="282" t="s">
        <v>459</v>
      </c>
      <c r="K61" s="286"/>
      <c r="L61" s="287" t="s">
        <v>256</v>
      </c>
      <c r="M61" s="287" t="s">
        <v>255</v>
      </c>
      <c r="N61" s="287" t="s">
        <v>256</v>
      </c>
    </row>
    <row r="62" spans="1:14" ht="76.5" x14ac:dyDescent="0.25">
      <c r="A62" s="285" t="s">
        <v>460</v>
      </c>
      <c r="B62" s="285" t="s">
        <v>461</v>
      </c>
      <c r="C62" s="288"/>
      <c r="D62" s="288"/>
      <c r="E62" s="288"/>
      <c r="F62" s="288"/>
      <c r="G62" s="288"/>
      <c r="H62" s="283" t="s">
        <v>238</v>
      </c>
      <c r="I62" s="288"/>
      <c r="J62" s="282" t="s">
        <v>462</v>
      </c>
      <c r="K62" s="286" t="s">
        <v>456</v>
      </c>
      <c r="L62" s="287" t="s">
        <v>256</v>
      </c>
      <c r="M62" s="287" t="s">
        <v>256</v>
      </c>
      <c r="N62" s="287" t="s">
        <v>255</v>
      </c>
    </row>
    <row r="63" spans="1:14" ht="127.5" x14ac:dyDescent="0.25">
      <c r="A63" s="285" t="s">
        <v>463</v>
      </c>
      <c r="B63" s="285" t="s">
        <v>464</v>
      </c>
      <c r="C63" s="288"/>
      <c r="D63" s="283" t="s">
        <v>248</v>
      </c>
      <c r="E63" s="283" t="s">
        <v>249</v>
      </c>
      <c r="F63" s="283" t="s">
        <v>250</v>
      </c>
      <c r="G63" s="284" t="s">
        <v>251</v>
      </c>
      <c r="H63" s="288"/>
      <c r="I63" s="288"/>
      <c r="J63" s="285" t="s">
        <v>465</v>
      </c>
      <c r="K63" s="286" t="s">
        <v>329</v>
      </c>
      <c r="L63" s="287" t="s">
        <v>256</v>
      </c>
      <c r="M63" s="287" t="s">
        <v>255</v>
      </c>
      <c r="N63" s="287" t="s">
        <v>283</v>
      </c>
    </row>
    <row r="64" spans="1:14" ht="102" x14ac:dyDescent="0.25">
      <c r="A64" s="285" t="s">
        <v>466</v>
      </c>
      <c r="B64" s="285" t="s">
        <v>467</v>
      </c>
      <c r="C64" s="288"/>
      <c r="D64" s="283" t="s">
        <v>248</v>
      </c>
      <c r="E64" s="283" t="s">
        <v>249</v>
      </c>
      <c r="F64" s="283" t="s">
        <v>250</v>
      </c>
      <c r="G64" s="284" t="s">
        <v>251</v>
      </c>
      <c r="H64" s="288"/>
      <c r="I64" s="288"/>
      <c r="J64" s="282" t="s">
        <v>468</v>
      </c>
      <c r="K64" s="286" t="s">
        <v>329</v>
      </c>
      <c r="L64" s="287" t="s">
        <v>256</v>
      </c>
      <c r="M64" s="287" t="s">
        <v>255</v>
      </c>
      <c r="N64" s="287" t="s">
        <v>283</v>
      </c>
    </row>
    <row r="65" spans="1:14" ht="114.75" x14ac:dyDescent="0.25">
      <c r="A65" s="285" t="s">
        <v>469</v>
      </c>
      <c r="B65" s="285" t="s">
        <v>470</v>
      </c>
      <c r="C65" s="297"/>
      <c r="D65" s="297"/>
      <c r="E65" s="297"/>
      <c r="F65" s="295" t="s">
        <v>250</v>
      </c>
      <c r="G65" s="297"/>
      <c r="H65" s="297"/>
      <c r="I65" s="297"/>
      <c r="J65" s="285" t="s">
        <v>471</v>
      </c>
      <c r="K65" s="301" t="s">
        <v>472</v>
      </c>
      <c r="L65" s="287" t="s">
        <v>256</v>
      </c>
      <c r="M65" s="287" t="s">
        <v>255</v>
      </c>
      <c r="N65" s="287" t="s">
        <v>283</v>
      </c>
    </row>
    <row r="66" spans="1:14" ht="89.25" x14ac:dyDescent="0.25">
      <c r="A66" s="285" t="s">
        <v>473</v>
      </c>
      <c r="B66" s="285" t="s">
        <v>474</v>
      </c>
      <c r="C66" s="297"/>
      <c r="D66" s="297"/>
      <c r="E66" s="297"/>
      <c r="F66" s="295" t="s">
        <v>250</v>
      </c>
      <c r="G66" s="297"/>
      <c r="H66" s="297"/>
      <c r="I66" s="297"/>
      <c r="J66" s="285" t="s">
        <v>475</v>
      </c>
      <c r="K66" s="301" t="s">
        <v>472</v>
      </c>
      <c r="L66" s="287" t="s">
        <v>256</v>
      </c>
      <c r="M66" s="287" t="s">
        <v>255</v>
      </c>
      <c r="N66" s="287" t="s">
        <v>283</v>
      </c>
    </row>
    <row r="67" spans="1:14" ht="102" x14ac:dyDescent="0.25">
      <c r="A67" s="285" t="s">
        <v>476</v>
      </c>
      <c r="B67" s="285" t="s">
        <v>477</v>
      </c>
      <c r="C67" s="297"/>
      <c r="D67" s="297"/>
      <c r="E67" s="297"/>
      <c r="F67" s="295" t="s">
        <v>250</v>
      </c>
      <c r="G67" s="297"/>
      <c r="H67" s="297"/>
      <c r="I67" s="297"/>
      <c r="J67" s="285" t="s">
        <v>475</v>
      </c>
      <c r="K67" s="301" t="s">
        <v>472</v>
      </c>
      <c r="L67" s="287" t="s">
        <v>256</v>
      </c>
      <c r="M67" s="287" t="s">
        <v>255</v>
      </c>
      <c r="N67" s="287" t="s">
        <v>283</v>
      </c>
    </row>
    <row r="68" spans="1:14" ht="127.5" x14ac:dyDescent="0.25">
      <c r="A68" s="285" t="s">
        <v>478</v>
      </c>
      <c r="B68" s="285" t="s">
        <v>479</v>
      </c>
      <c r="C68" s="288"/>
      <c r="D68" s="283" t="s">
        <v>248</v>
      </c>
      <c r="E68" s="283" t="s">
        <v>249</v>
      </c>
      <c r="F68" s="283" t="s">
        <v>250</v>
      </c>
      <c r="G68" s="284" t="s">
        <v>251</v>
      </c>
      <c r="H68" s="288"/>
      <c r="I68" s="288"/>
      <c r="J68" s="282" t="s">
        <v>480</v>
      </c>
      <c r="K68" s="286" t="s">
        <v>481</v>
      </c>
      <c r="L68" s="287" t="s">
        <v>256</v>
      </c>
      <c r="M68" s="287" t="s">
        <v>255</v>
      </c>
      <c r="N68" s="287" t="s">
        <v>283</v>
      </c>
    </row>
    <row r="69" spans="1:14" ht="114.75" x14ac:dyDescent="0.25">
      <c r="A69" s="294" t="s">
        <v>482</v>
      </c>
      <c r="B69" s="285" t="s">
        <v>483</v>
      </c>
      <c r="C69" s="297"/>
      <c r="D69" s="297"/>
      <c r="E69" s="297"/>
      <c r="F69" s="295" t="s">
        <v>250</v>
      </c>
      <c r="G69" s="297"/>
      <c r="H69" s="297"/>
      <c r="I69" s="297"/>
      <c r="J69" s="285" t="s">
        <v>484</v>
      </c>
      <c r="K69" s="301" t="s">
        <v>472</v>
      </c>
      <c r="L69" s="287" t="s">
        <v>256</v>
      </c>
      <c r="M69" s="287" t="s">
        <v>255</v>
      </c>
      <c r="N69" s="287" t="s">
        <v>485</v>
      </c>
    </row>
    <row r="70" spans="1:14" ht="89.25" x14ac:dyDescent="0.25">
      <c r="A70" s="294" t="s">
        <v>486</v>
      </c>
      <c r="B70" s="285" t="s">
        <v>487</v>
      </c>
      <c r="C70" s="297"/>
      <c r="D70" s="297"/>
      <c r="E70" s="297"/>
      <c r="F70" s="295" t="s">
        <v>250</v>
      </c>
      <c r="G70" s="297"/>
      <c r="H70" s="297"/>
      <c r="I70" s="297"/>
      <c r="J70" s="285" t="s">
        <v>484</v>
      </c>
      <c r="K70" s="301" t="s">
        <v>472</v>
      </c>
      <c r="L70" s="287" t="s">
        <v>256</v>
      </c>
      <c r="M70" s="287" t="s">
        <v>255</v>
      </c>
      <c r="N70" s="287" t="s">
        <v>485</v>
      </c>
    </row>
    <row r="71" spans="1:14" ht="229.5" x14ac:dyDescent="0.25">
      <c r="A71" s="294" t="s">
        <v>488</v>
      </c>
      <c r="B71" s="285" t="s">
        <v>489</v>
      </c>
      <c r="C71" s="297"/>
      <c r="D71" s="295" t="s">
        <v>248</v>
      </c>
      <c r="E71" s="295" t="s">
        <v>249</v>
      </c>
      <c r="F71" s="295" t="s">
        <v>250</v>
      </c>
      <c r="G71" s="298" t="s">
        <v>251</v>
      </c>
      <c r="H71" s="297"/>
      <c r="I71" s="297"/>
      <c r="J71" s="285" t="s">
        <v>484</v>
      </c>
      <c r="K71" s="301" t="s">
        <v>472</v>
      </c>
      <c r="L71" s="287" t="s">
        <v>256</v>
      </c>
      <c r="M71" s="287" t="s">
        <v>255</v>
      </c>
      <c r="N71" s="287" t="s">
        <v>485</v>
      </c>
    </row>
    <row r="72" spans="1:14" ht="89.25" x14ac:dyDescent="0.25">
      <c r="A72" s="294" t="s">
        <v>490</v>
      </c>
      <c r="B72" s="285" t="s">
        <v>491</v>
      </c>
      <c r="C72" s="297"/>
      <c r="D72" s="297"/>
      <c r="E72" s="297"/>
      <c r="F72" s="295" t="s">
        <v>250</v>
      </c>
      <c r="G72" s="297"/>
      <c r="H72" s="297"/>
      <c r="I72" s="297"/>
      <c r="J72" s="285" t="s">
        <v>484</v>
      </c>
      <c r="K72" s="301" t="s">
        <v>472</v>
      </c>
      <c r="L72" s="287" t="s">
        <v>256</v>
      </c>
      <c r="M72" s="287" t="s">
        <v>255</v>
      </c>
      <c r="N72" s="287" t="s">
        <v>485</v>
      </c>
    </row>
    <row r="73" spans="1:14" ht="102" x14ac:dyDescent="0.25">
      <c r="A73" s="294" t="s">
        <v>492</v>
      </c>
      <c r="B73" s="285" t="s">
        <v>493</v>
      </c>
      <c r="C73" s="297"/>
      <c r="D73" s="297"/>
      <c r="E73" s="297"/>
      <c r="F73" s="295" t="s">
        <v>250</v>
      </c>
      <c r="G73" s="297"/>
      <c r="H73" s="297"/>
      <c r="I73" s="297"/>
      <c r="J73" s="285" t="s">
        <v>484</v>
      </c>
      <c r="K73" s="301" t="s">
        <v>472</v>
      </c>
      <c r="L73" s="287" t="s">
        <v>256</v>
      </c>
      <c r="M73" s="287" t="s">
        <v>255</v>
      </c>
      <c r="N73" s="287" t="s">
        <v>485</v>
      </c>
    </row>
    <row r="74" spans="1:14" ht="267.75" x14ac:dyDescent="0.25">
      <c r="A74" s="294" t="s">
        <v>494</v>
      </c>
      <c r="B74" s="285" t="s">
        <v>495</v>
      </c>
      <c r="C74" s="297"/>
      <c r="D74" s="297"/>
      <c r="E74" s="297"/>
      <c r="F74" s="295" t="s">
        <v>250</v>
      </c>
      <c r="G74" s="297"/>
      <c r="H74" s="297"/>
      <c r="I74" s="297"/>
      <c r="J74" s="285" t="s">
        <v>484</v>
      </c>
      <c r="K74" s="301" t="s">
        <v>472</v>
      </c>
      <c r="L74" s="287" t="s">
        <v>256</v>
      </c>
      <c r="M74" s="287" t="s">
        <v>255</v>
      </c>
      <c r="N74" s="287" t="s">
        <v>485</v>
      </c>
    </row>
    <row r="75" spans="1:14" ht="89.25" x14ac:dyDescent="0.25">
      <c r="A75" s="294" t="s">
        <v>496</v>
      </c>
      <c r="B75" s="285" t="s">
        <v>497</v>
      </c>
      <c r="C75" s="297"/>
      <c r="D75" s="297"/>
      <c r="E75" s="297"/>
      <c r="F75" s="295" t="s">
        <v>250</v>
      </c>
      <c r="G75" s="297"/>
      <c r="H75" s="297"/>
      <c r="I75" s="297"/>
      <c r="J75" s="285" t="s">
        <v>484</v>
      </c>
      <c r="K75" s="301" t="s">
        <v>472</v>
      </c>
      <c r="L75" s="287" t="s">
        <v>256</v>
      </c>
      <c r="M75" s="287" t="s">
        <v>255</v>
      </c>
      <c r="N75" s="287" t="s">
        <v>485</v>
      </c>
    </row>
    <row r="76" spans="1:14" ht="89.25" x14ac:dyDescent="0.25">
      <c r="A76" s="294" t="s">
        <v>498</v>
      </c>
      <c r="B76" s="285" t="s">
        <v>499</v>
      </c>
      <c r="C76" s="297"/>
      <c r="D76" s="297"/>
      <c r="E76" s="297"/>
      <c r="F76" s="295" t="s">
        <v>250</v>
      </c>
      <c r="G76" s="297"/>
      <c r="H76" s="297"/>
      <c r="I76" s="297"/>
      <c r="J76" s="285" t="s">
        <v>484</v>
      </c>
      <c r="K76" s="301" t="s">
        <v>472</v>
      </c>
      <c r="L76" s="287" t="s">
        <v>256</v>
      </c>
      <c r="M76" s="287" t="s">
        <v>255</v>
      </c>
      <c r="N76" s="287" t="s">
        <v>485</v>
      </c>
    </row>
    <row r="77" spans="1:14" ht="114.75" x14ac:dyDescent="0.25">
      <c r="A77" s="294" t="s">
        <v>500</v>
      </c>
      <c r="B77" s="285" t="s">
        <v>501</v>
      </c>
      <c r="C77" s="297"/>
      <c r="D77" s="297"/>
      <c r="E77" s="297"/>
      <c r="F77" s="295" t="s">
        <v>250</v>
      </c>
      <c r="G77" s="297"/>
      <c r="H77" s="297"/>
      <c r="I77" s="297"/>
      <c r="J77" s="285" t="s">
        <v>484</v>
      </c>
      <c r="K77" s="301" t="s">
        <v>472</v>
      </c>
      <c r="L77" s="287" t="s">
        <v>256</v>
      </c>
      <c r="M77" s="287" t="s">
        <v>255</v>
      </c>
      <c r="N77" s="287" t="s">
        <v>485</v>
      </c>
    </row>
    <row r="78" spans="1:14" ht="102" x14ac:dyDescent="0.25">
      <c r="A78" s="294" t="s">
        <v>502</v>
      </c>
      <c r="B78" s="285" t="s">
        <v>503</v>
      </c>
      <c r="C78" s="297"/>
      <c r="D78" s="295" t="s">
        <v>248</v>
      </c>
      <c r="E78" s="295" t="s">
        <v>249</v>
      </c>
      <c r="F78" s="297"/>
      <c r="G78" s="298" t="s">
        <v>251</v>
      </c>
      <c r="H78" s="297"/>
      <c r="I78" s="297"/>
      <c r="J78" s="285" t="s">
        <v>504</v>
      </c>
      <c r="K78" s="286" t="s">
        <v>416</v>
      </c>
      <c r="L78" s="287" t="s">
        <v>256</v>
      </c>
      <c r="M78" s="287" t="s">
        <v>255</v>
      </c>
      <c r="N78" s="287" t="s">
        <v>485</v>
      </c>
    </row>
    <row r="79" spans="1:14" ht="165.75" x14ac:dyDescent="0.25">
      <c r="A79" s="282" t="s">
        <v>505</v>
      </c>
      <c r="B79" s="282" t="s">
        <v>506</v>
      </c>
      <c r="C79" s="283" t="s">
        <v>247</v>
      </c>
      <c r="D79" s="283" t="s">
        <v>248</v>
      </c>
      <c r="E79" s="283" t="s">
        <v>249</v>
      </c>
      <c r="F79" s="283" t="s">
        <v>250</v>
      </c>
      <c r="G79" s="284" t="s">
        <v>251</v>
      </c>
      <c r="H79" s="288"/>
      <c r="I79" s="283" t="s">
        <v>252</v>
      </c>
      <c r="J79" s="282" t="s">
        <v>507</v>
      </c>
      <c r="K79" s="286" t="s">
        <v>329</v>
      </c>
      <c r="L79" s="287" t="s">
        <v>508</v>
      </c>
      <c r="M79" s="287" t="s">
        <v>256</v>
      </c>
      <c r="N79" s="287" t="s">
        <v>255</v>
      </c>
    </row>
    <row r="80" spans="1:14" ht="178.5" x14ac:dyDescent="0.25">
      <c r="A80" s="282" t="s">
        <v>509</v>
      </c>
      <c r="B80" s="282" t="s">
        <v>506</v>
      </c>
      <c r="C80" s="283" t="s">
        <v>247</v>
      </c>
      <c r="D80" s="283" t="s">
        <v>248</v>
      </c>
      <c r="E80" s="283" t="s">
        <v>249</v>
      </c>
      <c r="F80" s="283" t="s">
        <v>250</v>
      </c>
      <c r="G80" s="284" t="s">
        <v>251</v>
      </c>
      <c r="H80" s="298" t="s">
        <v>238</v>
      </c>
      <c r="I80" s="283" t="s">
        <v>252</v>
      </c>
      <c r="J80" s="282" t="s">
        <v>510</v>
      </c>
      <c r="K80" s="286" t="s">
        <v>329</v>
      </c>
      <c r="L80" s="287" t="s">
        <v>256</v>
      </c>
      <c r="M80" s="299" t="s">
        <v>511</v>
      </c>
      <c r="N80" s="299" t="s">
        <v>512</v>
      </c>
    </row>
    <row r="81" spans="1:14" ht="178.5" x14ac:dyDescent="0.25">
      <c r="A81" s="285" t="s">
        <v>513</v>
      </c>
      <c r="B81" s="285" t="s">
        <v>514</v>
      </c>
      <c r="C81" s="283" t="s">
        <v>247</v>
      </c>
      <c r="D81" s="283" t="s">
        <v>248</v>
      </c>
      <c r="E81" s="283" t="s">
        <v>249</v>
      </c>
      <c r="F81" s="283" t="s">
        <v>250</v>
      </c>
      <c r="G81" s="284" t="s">
        <v>251</v>
      </c>
      <c r="H81" s="288"/>
      <c r="I81" s="283" t="s">
        <v>252</v>
      </c>
      <c r="J81" s="282" t="s">
        <v>510</v>
      </c>
      <c r="K81" s="286"/>
      <c r="L81" s="287" t="s">
        <v>256</v>
      </c>
      <c r="M81" s="299" t="s">
        <v>511</v>
      </c>
      <c r="N81" s="299" t="s">
        <v>512</v>
      </c>
    </row>
    <row r="82" spans="1:14" ht="114.75" x14ac:dyDescent="0.25">
      <c r="A82" s="282" t="s">
        <v>515</v>
      </c>
      <c r="B82" s="285" t="s">
        <v>516</v>
      </c>
      <c r="C82" s="283" t="s">
        <v>247</v>
      </c>
      <c r="D82" s="283" t="s">
        <v>248</v>
      </c>
      <c r="E82" s="283" t="s">
        <v>249</v>
      </c>
      <c r="F82" s="295" t="s">
        <v>250</v>
      </c>
      <c r="G82" s="284" t="s">
        <v>251</v>
      </c>
      <c r="H82" s="288"/>
      <c r="I82" s="283" t="s">
        <v>252</v>
      </c>
      <c r="J82" s="282" t="s">
        <v>517</v>
      </c>
      <c r="K82" s="286" t="s">
        <v>329</v>
      </c>
      <c r="L82" s="287" t="s">
        <v>508</v>
      </c>
      <c r="M82" s="287" t="s">
        <v>255</v>
      </c>
      <c r="N82" s="287" t="s">
        <v>283</v>
      </c>
    </row>
    <row r="83" spans="1:14" ht="114.75" x14ac:dyDescent="0.25">
      <c r="A83" s="285" t="s">
        <v>518</v>
      </c>
      <c r="B83" s="285" t="s">
        <v>519</v>
      </c>
      <c r="C83" s="283" t="s">
        <v>247</v>
      </c>
      <c r="D83" s="283" t="s">
        <v>248</v>
      </c>
      <c r="E83" s="283" t="s">
        <v>249</v>
      </c>
      <c r="F83" s="297"/>
      <c r="G83" s="284" t="s">
        <v>251</v>
      </c>
      <c r="H83" s="288"/>
      <c r="I83" s="283" t="s">
        <v>252</v>
      </c>
      <c r="J83" s="282" t="s">
        <v>517</v>
      </c>
      <c r="K83" s="286" t="s">
        <v>329</v>
      </c>
      <c r="L83" s="287" t="s">
        <v>508</v>
      </c>
      <c r="M83" s="287" t="s">
        <v>255</v>
      </c>
      <c r="N83" s="287" t="s">
        <v>283</v>
      </c>
    </row>
    <row r="84" spans="1:14" ht="114.75" x14ac:dyDescent="0.25">
      <c r="A84" s="282" t="s">
        <v>520</v>
      </c>
      <c r="B84" s="285" t="s">
        <v>521</v>
      </c>
      <c r="C84" s="288"/>
      <c r="D84" s="283" t="s">
        <v>248</v>
      </c>
      <c r="E84" s="283" t="s">
        <v>249</v>
      </c>
      <c r="F84" s="297"/>
      <c r="G84" s="292"/>
      <c r="H84" s="288"/>
      <c r="I84" s="288"/>
      <c r="J84" s="282" t="s">
        <v>517</v>
      </c>
      <c r="K84" s="286" t="s">
        <v>329</v>
      </c>
      <c r="L84" s="287" t="s">
        <v>508</v>
      </c>
      <c r="M84" s="287" t="s">
        <v>255</v>
      </c>
      <c r="N84" s="287" t="s">
        <v>283</v>
      </c>
    </row>
    <row r="85" spans="1:14" ht="127.5" x14ac:dyDescent="0.25">
      <c r="A85" s="294" t="s">
        <v>522</v>
      </c>
      <c r="B85" s="285" t="s">
        <v>523</v>
      </c>
      <c r="C85" s="295" t="s">
        <v>247</v>
      </c>
      <c r="D85" s="295" t="s">
        <v>248</v>
      </c>
      <c r="E85" s="295" t="s">
        <v>249</v>
      </c>
      <c r="F85" s="297"/>
      <c r="G85" s="295" t="s">
        <v>251</v>
      </c>
      <c r="H85" s="297"/>
      <c r="I85" s="295" t="s">
        <v>252</v>
      </c>
      <c r="J85" s="285" t="s">
        <v>524</v>
      </c>
      <c r="K85" s="304" t="s">
        <v>525</v>
      </c>
      <c r="L85" s="287" t="s">
        <v>508</v>
      </c>
      <c r="M85" s="287" t="s">
        <v>255</v>
      </c>
      <c r="N85" s="287" t="s">
        <v>283</v>
      </c>
    </row>
    <row r="86" spans="1:14" ht="357" x14ac:dyDescent="0.25">
      <c r="A86" s="294" t="s">
        <v>526</v>
      </c>
      <c r="B86" s="289" t="s">
        <v>527</v>
      </c>
      <c r="C86" s="295" t="s">
        <v>247</v>
      </c>
      <c r="D86" s="295" t="s">
        <v>248</v>
      </c>
      <c r="E86" s="295" t="s">
        <v>249</v>
      </c>
      <c r="F86" s="295" t="s">
        <v>250</v>
      </c>
      <c r="G86" s="295" t="s">
        <v>251</v>
      </c>
      <c r="H86" s="297"/>
      <c r="I86" s="295" t="s">
        <v>252</v>
      </c>
      <c r="J86" s="285" t="s">
        <v>528</v>
      </c>
      <c r="K86" s="305"/>
      <c r="L86" s="299" t="s">
        <v>529</v>
      </c>
      <c r="M86" s="287" t="s">
        <v>256</v>
      </c>
      <c r="N86" s="287" t="s">
        <v>255</v>
      </c>
    </row>
    <row r="87" spans="1:14" ht="357" x14ac:dyDescent="0.25">
      <c r="A87" s="285" t="s">
        <v>530</v>
      </c>
      <c r="B87" s="285" t="s">
        <v>531</v>
      </c>
      <c r="C87" s="295" t="s">
        <v>247</v>
      </c>
      <c r="D87" s="295" t="s">
        <v>248</v>
      </c>
      <c r="E87" s="295" t="s">
        <v>249</v>
      </c>
      <c r="F87" s="297"/>
      <c r="G87" s="295" t="s">
        <v>251</v>
      </c>
      <c r="H87" s="297"/>
      <c r="I87" s="295" t="s">
        <v>252</v>
      </c>
      <c r="J87" s="285" t="s">
        <v>528</v>
      </c>
      <c r="K87" s="306" t="s">
        <v>282</v>
      </c>
      <c r="L87" s="299" t="s">
        <v>529</v>
      </c>
      <c r="M87" s="287" t="s">
        <v>256</v>
      </c>
      <c r="N87" s="287" t="s">
        <v>532</v>
      </c>
    </row>
    <row r="88" spans="1:14" ht="334.5" customHeight="1" x14ac:dyDescent="0.25">
      <c r="A88" s="282" t="s">
        <v>533</v>
      </c>
      <c r="B88" s="285" t="s">
        <v>534</v>
      </c>
      <c r="C88" s="283" t="s">
        <v>247</v>
      </c>
      <c r="D88" s="283" t="s">
        <v>248</v>
      </c>
      <c r="E88" s="283" t="s">
        <v>249</v>
      </c>
      <c r="F88" s="297"/>
      <c r="G88" s="297"/>
      <c r="H88" s="288"/>
      <c r="I88" s="283" t="s">
        <v>535</v>
      </c>
      <c r="J88" s="285" t="s">
        <v>528</v>
      </c>
      <c r="K88" s="286" t="s">
        <v>329</v>
      </c>
      <c r="L88" s="299" t="s">
        <v>529</v>
      </c>
      <c r="M88" s="287" t="s">
        <v>256</v>
      </c>
      <c r="N88" s="287" t="s">
        <v>532</v>
      </c>
    </row>
    <row r="89" spans="1:14" ht="334.5" customHeight="1" x14ac:dyDescent="0.25">
      <c r="A89" s="282" t="s">
        <v>536</v>
      </c>
      <c r="B89" s="285" t="s">
        <v>534</v>
      </c>
      <c r="C89" s="283" t="s">
        <v>247</v>
      </c>
      <c r="D89" s="283" t="s">
        <v>248</v>
      </c>
      <c r="E89" s="283" t="s">
        <v>249</v>
      </c>
      <c r="F89" s="295" t="s">
        <v>250</v>
      </c>
      <c r="G89" s="284" t="s">
        <v>251</v>
      </c>
      <c r="H89" s="283" t="s">
        <v>238</v>
      </c>
      <c r="I89" s="283" t="s">
        <v>535</v>
      </c>
      <c r="J89" s="285" t="s">
        <v>537</v>
      </c>
      <c r="K89" s="286"/>
      <c r="L89" s="299" t="s">
        <v>508</v>
      </c>
      <c r="M89" s="299" t="s">
        <v>511</v>
      </c>
      <c r="N89" s="287" t="s">
        <v>532</v>
      </c>
    </row>
    <row r="90" spans="1:14" ht="127.5" x14ac:dyDescent="0.25">
      <c r="A90" s="282" t="s">
        <v>538</v>
      </c>
      <c r="B90" s="282" t="s">
        <v>539</v>
      </c>
      <c r="C90" s="283" t="s">
        <v>247</v>
      </c>
      <c r="D90" s="283" t="s">
        <v>248</v>
      </c>
      <c r="E90" s="283" t="s">
        <v>249</v>
      </c>
      <c r="F90" s="283" t="s">
        <v>250</v>
      </c>
      <c r="G90" s="284" t="s">
        <v>251</v>
      </c>
      <c r="H90" s="283" t="s">
        <v>238</v>
      </c>
      <c r="I90" s="283" t="s">
        <v>252</v>
      </c>
      <c r="J90" s="285" t="s">
        <v>540</v>
      </c>
      <c r="K90" s="286" t="s">
        <v>329</v>
      </c>
      <c r="L90" s="287" t="s">
        <v>508</v>
      </c>
      <c r="M90" s="287" t="s">
        <v>255</v>
      </c>
      <c r="N90" s="287" t="s">
        <v>283</v>
      </c>
    </row>
    <row r="91" spans="1:14" ht="89.25" x14ac:dyDescent="0.25">
      <c r="A91" s="282" t="s">
        <v>541</v>
      </c>
      <c r="B91" s="282" t="s">
        <v>542</v>
      </c>
      <c r="C91" s="283" t="s">
        <v>247</v>
      </c>
      <c r="D91" s="283" t="s">
        <v>248</v>
      </c>
      <c r="E91" s="283" t="s">
        <v>249</v>
      </c>
      <c r="F91" s="283" t="s">
        <v>250</v>
      </c>
      <c r="G91" s="284" t="s">
        <v>251</v>
      </c>
      <c r="H91" s="283" t="s">
        <v>238</v>
      </c>
      <c r="I91" s="283" t="s">
        <v>252</v>
      </c>
      <c r="J91" s="285" t="s">
        <v>540</v>
      </c>
      <c r="K91" s="286" t="s">
        <v>329</v>
      </c>
      <c r="L91" s="287" t="s">
        <v>508</v>
      </c>
      <c r="M91" s="287" t="s">
        <v>255</v>
      </c>
      <c r="N91" s="287" t="s">
        <v>283</v>
      </c>
    </row>
    <row r="92" spans="1:14" ht="114.75" x14ac:dyDescent="0.25">
      <c r="A92" s="285" t="s">
        <v>543</v>
      </c>
      <c r="B92" s="282" t="s">
        <v>544</v>
      </c>
      <c r="C92" s="288"/>
      <c r="D92" s="283" t="s">
        <v>248</v>
      </c>
      <c r="E92" s="283" t="s">
        <v>249</v>
      </c>
      <c r="F92" s="283" t="s">
        <v>250</v>
      </c>
      <c r="G92" s="284" t="s">
        <v>251</v>
      </c>
      <c r="H92" s="288"/>
      <c r="I92" s="288"/>
      <c r="J92" s="282" t="s">
        <v>545</v>
      </c>
      <c r="K92" s="286" t="s">
        <v>329</v>
      </c>
      <c r="L92" s="287" t="s">
        <v>256</v>
      </c>
      <c r="M92" s="287" t="s">
        <v>256</v>
      </c>
      <c r="N92" s="287" t="s">
        <v>255</v>
      </c>
    </row>
    <row r="93" spans="1:14" ht="127.5" x14ac:dyDescent="0.25">
      <c r="A93" s="282" t="s">
        <v>546</v>
      </c>
      <c r="B93" s="282" t="s">
        <v>547</v>
      </c>
      <c r="C93" s="288"/>
      <c r="D93" s="283" t="s">
        <v>248</v>
      </c>
      <c r="E93" s="283" t="s">
        <v>249</v>
      </c>
      <c r="F93" s="283" t="s">
        <v>250</v>
      </c>
      <c r="G93" s="284" t="s">
        <v>251</v>
      </c>
      <c r="H93" s="288"/>
      <c r="I93" s="288"/>
      <c r="J93" s="282" t="s">
        <v>548</v>
      </c>
      <c r="K93" s="286" t="s">
        <v>329</v>
      </c>
      <c r="L93" s="287" t="s">
        <v>256</v>
      </c>
      <c r="M93" s="287" t="s">
        <v>256</v>
      </c>
      <c r="N93" s="287" t="s">
        <v>255</v>
      </c>
    </row>
    <row r="94" spans="1:14" ht="114.75" x14ac:dyDescent="0.25">
      <c r="A94" s="282" t="s">
        <v>549</v>
      </c>
      <c r="B94" s="282" t="s">
        <v>550</v>
      </c>
      <c r="C94" s="288"/>
      <c r="D94" s="283" t="s">
        <v>248</v>
      </c>
      <c r="E94" s="283" t="s">
        <v>249</v>
      </c>
      <c r="F94" s="283" t="s">
        <v>250</v>
      </c>
      <c r="G94" s="284" t="s">
        <v>251</v>
      </c>
      <c r="H94" s="288"/>
      <c r="I94" s="288"/>
      <c r="J94" s="282" t="s">
        <v>548</v>
      </c>
      <c r="K94" s="286" t="s">
        <v>329</v>
      </c>
      <c r="L94" s="287" t="s">
        <v>256</v>
      </c>
      <c r="M94" s="287" t="s">
        <v>256</v>
      </c>
      <c r="N94" s="287" t="s">
        <v>255</v>
      </c>
    </row>
    <row r="95" spans="1:14" ht="114.75" x14ac:dyDescent="0.25">
      <c r="A95" s="285" t="s">
        <v>551</v>
      </c>
      <c r="B95" s="282" t="s">
        <v>552</v>
      </c>
      <c r="C95" s="288"/>
      <c r="D95" s="283" t="s">
        <v>248</v>
      </c>
      <c r="E95" s="283" t="s">
        <v>249</v>
      </c>
      <c r="F95" s="283" t="s">
        <v>250</v>
      </c>
      <c r="G95" s="284" t="s">
        <v>251</v>
      </c>
      <c r="H95" s="288"/>
      <c r="I95" s="288"/>
      <c r="J95" s="282" t="s">
        <v>553</v>
      </c>
      <c r="K95" s="286" t="s">
        <v>329</v>
      </c>
      <c r="L95" s="287" t="s">
        <v>256</v>
      </c>
      <c r="M95" s="287" t="s">
        <v>256</v>
      </c>
      <c r="N95" s="287" t="s">
        <v>255</v>
      </c>
    </row>
    <row r="96" spans="1:14" ht="114.75" x14ac:dyDescent="0.25">
      <c r="A96" s="285" t="s">
        <v>554</v>
      </c>
      <c r="B96" s="282" t="s">
        <v>555</v>
      </c>
      <c r="C96" s="288"/>
      <c r="D96" s="283" t="s">
        <v>248</v>
      </c>
      <c r="E96" s="283" t="s">
        <v>249</v>
      </c>
      <c r="F96" s="283" t="s">
        <v>250</v>
      </c>
      <c r="G96" s="284" t="s">
        <v>251</v>
      </c>
      <c r="H96" s="288"/>
      <c r="I96" s="288"/>
      <c r="J96" s="282" t="s">
        <v>556</v>
      </c>
      <c r="K96" s="286" t="s">
        <v>329</v>
      </c>
      <c r="L96" s="287" t="s">
        <v>256</v>
      </c>
      <c r="M96" s="287" t="s">
        <v>256</v>
      </c>
      <c r="N96" s="287" t="s">
        <v>255</v>
      </c>
    </row>
    <row r="97" spans="1:14" ht="165.75" x14ac:dyDescent="0.25">
      <c r="A97" s="285" t="s">
        <v>557</v>
      </c>
      <c r="B97" s="285" t="s">
        <v>558</v>
      </c>
      <c r="C97" s="288"/>
      <c r="D97" s="283" t="s">
        <v>248</v>
      </c>
      <c r="E97" s="283" t="s">
        <v>249</v>
      </c>
      <c r="F97" s="283" t="s">
        <v>250</v>
      </c>
      <c r="G97" s="284" t="s">
        <v>251</v>
      </c>
      <c r="H97" s="288"/>
      <c r="I97" s="288"/>
      <c r="J97" s="285" t="s">
        <v>559</v>
      </c>
      <c r="K97" s="286" t="s">
        <v>329</v>
      </c>
      <c r="L97" s="287" t="s">
        <v>256</v>
      </c>
      <c r="M97" s="287" t="s">
        <v>255</v>
      </c>
      <c r="N97" s="287" t="s">
        <v>283</v>
      </c>
    </row>
    <row r="98" spans="1:14" ht="174.75" customHeight="1" x14ac:dyDescent="0.25">
      <c r="A98" s="285" t="s">
        <v>560</v>
      </c>
      <c r="B98" s="285" t="s">
        <v>561</v>
      </c>
      <c r="C98" s="288"/>
      <c r="D98" s="283" t="s">
        <v>248</v>
      </c>
      <c r="E98" s="283" t="s">
        <v>249</v>
      </c>
      <c r="F98" s="283" t="s">
        <v>250</v>
      </c>
      <c r="G98" s="284" t="s">
        <v>251</v>
      </c>
      <c r="H98" s="288"/>
      <c r="I98" s="288"/>
      <c r="J98" s="282" t="s">
        <v>562</v>
      </c>
      <c r="K98" s="286" t="s">
        <v>329</v>
      </c>
      <c r="L98" s="287" t="s">
        <v>255</v>
      </c>
      <c r="M98" s="287" t="s">
        <v>255</v>
      </c>
      <c r="N98" s="287" t="s">
        <v>283</v>
      </c>
    </row>
    <row r="99" spans="1:14" ht="102" x14ac:dyDescent="0.25">
      <c r="A99" s="285" t="s">
        <v>563</v>
      </c>
      <c r="B99" s="285" t="s">
        <v>564</v>
      </c>
      <c r="C99" s="288"/>
      <c r="D99" s="288"/>
      <c r="E99" s="288"/>
      <c r="F99" s="283" t="s">
        <v>250</v>
      </c>
      <c r="G99" s="288"/>
      <c r="H99" s="288"/>
      <c r="I99" s="288"/>
      <c r="J99" s="285" t="s">
        <v>565</v>
      </c>
      <c r="K99" s="286" t="s">
        <v>566</v>
      </c>
      <c r="L99" s="287" t="s">
        <v>256</v>
      </c>
      <c r="M99" s="287" t="s">
        <v>255</v>
      </c>
      <c r="N99" s="287" t="s">
        <v>283</v>
      </c>
    </row>
    <row r="100" spans="1:14" ht="76.5" x14ac:dyDescent="0.25">
      <c r="A100" s="282" t="s">
        <v>567</v>
      </c>
      <c r="B100" s="285" t="s">
        <v>568</v>
      </c>
      <c r="C100" s="288"/>
      <c r="D100" s="288"/>
      <c r="E100" s="288"/>
      <c r="F100" s="288"/>
      <c r="G100" s="284" t="s">
        <v>251</v>
      </c>
      <c r="H100" s="288"/>
      <c r="I100" s="288"/>
      <c r="J100" s="285" t="s">
        <v>569</v>
      </c>
      <c r="K100" s="282"/>
      <c r="L100" s="287" t="s">
        <v>256</v>
      </c>
      <c r="M100" s="287" t="s">
        <v>570</v>
      </c>
      <c r="N100" s="299" t="s">
        <v>571</v>
      </c>
    </row>
    <row r="101" spans="1:14" ht="165.75" x14ac:dyDescent="0.25">
      <c r="A101" s="282" t="s">
        <v>572</v>
      </c>
      <c r="B101" s="285" t="s">
        <v>573</v>
      </c>
      <c r="C101" s="288"/>
      <c r="D101" s="288"/>
      <c r="E101" s="288"/>
      <c r="F101" s="288"/>
      <c r="G101" s="284" t="s">
        <v>251</v>
      </c>
      <c r="H101" s="288"/>
      <c r="I101" s="288"/>
      <c r="J101" s="285" t="s">
        <v>574</v>
      </c>
      <c r="K101" s="286" t="s">
        <v>329</v>
      </c>
      <c r="L101" s="287" t="s">
        <v>508</v>
      </c>
      <c r="M101" s="287" t="s">
        <v>256</v>
      </c>
      <c r="N101" s="287" t="s">
        <v>532</v>
      </c>
    </row>
    <row r="102" spans="1:14" ht="191.25" x14ac:dyDescent="0.25">
      <c r="A102" s="294" t="s">
        <v>575</v>
      </c>
      <c r="B102" s="285" t="s">
        <v>576</v>
      </c>
      <c r="C102" s="296"/>
      <c r="D102" s="296"/>
      <c r="E102" s="296"/>
      <c r="F102" s="296"/>
      <c r="G102" s="298" t="s">
        <v>251</v>
      </c>
      <c r="H102" s="297"/>
      <c r="I102" s="297"/>
      <c r="J102" s="285" t="s">
        <v>577</v>
      </c>
      <c r="K102" s="286" t="s">
        <v>578</v>
      </c>
      <c r="L102" s="287" t="s">
        <v>508</v>
      </c>
      <c r="M102" s="287" t="s">
        <v>256</v>
      </c>
      <c r="N102" s="299" t="s">
        <v>579</v>
      </c>
    </row>
    <row r="103" spans="1:14" ht="178.5" customHeight="1" x14ac:dyDescent="0.25">
      <c r="A103" s="282" t="s">
        <v>580</v>
      </c>
      <c r="B103" s="282" t="s">
        <v>581</v>
      </c>
      <c r="C103" s="288"/>
      <c r="D103" s="288"/>
      <c r="E103" s="288"/>
      <c r="F103" s="288"/>
      <c r="G103" s="283" t="s">
        <v>251</v>
      </c>
      <c r="H103" s="288"/>
      <c r="I103" s="283" t="s">
        <v>252</v>
      </c>
      <c r="J103" s="282" t="s">
        <v>582</v>
      </c>
      <c r="K103" s="293" t="s">
        <v>282</v>
      </c>
      <c r="L103" s="287" t="s">
        <v>256</v>
      </c>
      <c r="M103" s="287" t="s">
        <v>256</v>
      </c>
      <c r="N103" s="287" t="s">
        <v>256</v>
      </c>
    </row>
    <row r="109" spans="1:14" x14ac:dyDescent="0.25">
      <c r="B109" s="328" t="s">
        <v>583</v>
      </c>
    </row>
    <row r="110" spans="1:14" x14ac:dyDescent="0.25">
      <c r="B110" s="277" t="s">
        <v>584</v>
      </c>
    </row>
    <row r="111" spans="1:14" x14ac:dyDescent="0.25">
      <c r="B111" s="277" t="s">
        <v>585</v>
      </c>
    </row>
    <row r="112" spans="1:14" x14ac:dyDescent="0.25">
      <c r="B112" s="277" t="s">
        <v>586</v>
      </c>
    </row>
    <row r="113" spans="2:2" x14ac:dyDescent="0.25">
      <c r="B113" s="277" t="s">
        <v>587</v>
      </c>
    </row>
    <row r="114" spans="2:2" x14ac:dyDescent="0.25">
      <c r="B114" s="277" t="s">
        <v>588</v>
      </c>
    </row>
    <row r="115" spans="2:2" x14ac:dyDescent="0.25">
      <c r="B115" s="277" t="s">
        <v>589</v>
      </c>
    </row>
    <row r="116" spans="2:2" x14ac:dyDescent="0.25">
      <c r="B116" s="277" t="s">
        <v>590</v>
      </c>
    </row>
    <row r="117" spans="2:2" x14ac:dyDescent="0.25">
      <c r="B117" s="277" t="s">
        <v>591</v>
      </c>
    </row>
    <row r="118" spans="2:2" x14ac:dyDescent="0.25">
      <c r="B118" s="277" t="s">
        <v>592</v>
      </c>
    </row>
    <row r="119" spans="2:2" x14ac:dyDescent="0.25">
      <c r="B119" s="277" t="s">
        <v>593</v>
      </c>
    </row>
    <row r="120" spans="2:2" x14ac:dyDescent="0.25">
      <c r="B120" s="277" t="s">
        <v>594</v>
      </c>
    </row>
    <row r="121" spans="2:2" x14ac:dyDescent="0.25">
      <c r="B121" s="277" t="s">
        <v>595</v>
      </c>
    </row>
    <row r="122" spans="2:2" x14ac:dyDescent="0.25">
      <c r="B122" s="277" t="s">
        <v>596</v>
      </c>
    </row>
    <row r="123" spans="2:2" x14ac:dyDescent="0.25">
      <c r="B123" s="277" t="s">
        <v>597</v>
      </c>
    </row>
    <row r="124" spans="2:2" x14ac:dyDescent="0.25">
      <c r="B124" s="277" t="s">
        <v>598</v>
      </c>
    </row>
    <row r="125" spans="2:2" x14ac:dyDescent="0.25">
      <c r="B125" s="277" t="s">
        <v>599</v>
      </c>
    </row>
    <row r="126" spans="2:2" x14ac:dyDescent="0.25">
      <c r="B126" s="277" t="s">
        <v>600</v>
      </c>
    </row>
    <row r="127" spans="2:2" x14ac:dyDescent="0.25">
      <c r="B127" s="277" t="s">
        <v>601</v>
      </c>
    </row>
    <row r="128" spans="2:2" x14ac:dyDescent="0.25">
      <c r="B128" s="277" t="s">
        <v>602</v>
      </c>
    </row>
  </sheetData>
  <mergeCells count="14">
    <mergeCell ref="A10:A11"/>
    <mergeCell ref="B10:B11"/>
    <mergeCell ref="C10:C11"/>
    <mergeCell ref="D10:D11"/>
    <mergeCell ref="E10:E11"/>
    <mergeCell ref="J10:J11"/>
    <mergeCell ref="L10:L11"/>
    <mergeCell ref="M10:M11"/>
    <mergeCell ref="N10:N11"/>
    <mergeCell ref="C1:I1"/>
    <mergeCell ref="F10:F11"/>
    <mergeCell ref="G10:G11"/>
    <mergeCell ref="H10:H11"/>
    <mergeCell ref="I10:I11"/>
  </mergeCells>
  <conditionalFormatting sqref="K52">
    <cfRule type="duplicateValues" dxfId="28" priority="26"/>
  </conditionalFormatting>
  <conditionalFormatting sqref="K52">
    <cfRule type="duplicateValues" dxfId="27" priority="27"/>
  </conditionalFormatting>
  <conditionalFormatting sqref="K52">
    <cfRule type="duplicateValues" dxfId="26" priority="28"/>
  </conditionalFormatting>
  <conditionalFormatting sqref="K52">
    <cfRule type="duplicateValues" dxfId="25" priority="25"/>
  </conditionalFormatting>
  <conditionalFormatting sqref="K52">
    <cfRule type="duplicateValues" dxfId="24" priority="29"/>
  </conditionalFormatting>
  <conditionalFormatting sqref="K56">
    <cfRule type="duplicateValues" dxfId="23" priority="21"/>
  </conditionalFormatting>
  <conditionalFormatting sqref="K56">
    <cfRule type="duplicateValues" dxfId="22" priority="22"/>
  </conditionalFormatting>
  <conditionalFormatting sqref="K56">
    <cfRule type="duplicateValues" dxfId="21" priority="23"/>
  </conditionalFormatting>
  <conditionalFormatting sqref="K56">
    <cfRule type="duplicateValues" dxfId="20" priority="20"/>
  </conditionalFormatting>
  <conditionalFormatting sqref="K56">
    <cfRule type="duplicateValues" dxfId="19" priority="24"/>
  </conditionalFormatting>
  <conditionalFormatting sqref="K59">
    <cfRule type="duplicateValues" dxfId="18" priority="16"/>
  </conditionalFormatting>
  <conditionalFormatting sqref="K59">
    <cfRule type="duplicateValues" dxfId="17" priority="17"/>
  </conditionalFormatting>
  <conditionalFormatting sqref="K59">
    <cfRule type="duplicateValues" dxfId="16" priority="18"/>
  </conditionalFormatting>
  <conditionalFormatting sqref="K59">
    <cfRule type="duplicateValues" dxfId="15" priority="15"/>
  </conditionalFormatting>
  <conditionalFormatting sqref="K59">
    <cfRule type="duplicateValues" dxfId="14" priority="19"/>
  </conditionalFormatting>
  <conditionalFormatting sqref="K65">
    <cfRule type="duplicateValues" dxfId="13" priority="14"/>
  </conditionalFormatting>
  <conditionalFormatting sqref="K66">
    <cfRule type="duplicateValues" dxfId="12" priority="13"/>
  </conditionalFormatting>
  <conditionalFormatting sqref="K67">
    <cfRule type="duplicateValues" dxfId="11" priority="12"/>
  </conditionalFormatting>
  <conditionalFormatting sqref="K69">
    <cfRule type="duplicateValues" dxfId="10" priority="11"/>
  </conditionalFormatting>
  <conditionalFormatting sqref="K70">
    <cfRule type="duplicateValues" dxfId="9" priority="10"/>
  </conditionalFormatting>
  <conditionalFormatting sqref="K71">
    <cfRule type="duplicateValues" dxfId="8" priority="9"/>
  </conditionalFormatting>
  <conditionalFormatting sqref="K72">
    <cfRule type="duplicateValues" dxfId="7" priority="8"/>
  </conditionalFormatting>
  <conditionalFormatting sqref="K73">
    <cfRule type="duplicateValues" dxfId="6" priority="7"/>
  </conditionalFormatting>
  <conditionalFormatting sqref="K74">
    <cfRule type="duplicateValues" dxfId="5" priority="6"/>
  </conditionalFormatting>
  <conditionalFormatting sqref="K75">
    <cfRule type="duplicateValues" dxfId="4" priority="5"/>
  </conditionalFormatting>
  <conditionalFormatting sqref="K76">
    <cfRule type="duplicateValues" dxfId="3" priority="4"/>
  </conditionalFormatting>
  <conditionalFormatting sqref="K77">
    <cfRule type="duplicateValues" dxfId="2" priority="3"/>
  </conditionalFormatting>
  <conditionalFormatting sqref="K85:K87">
    <cfRule type="duplicateValues" dxfId="1" priority="1"/>
  </conditionalFormatting>
  <conditionalFormatting sqref="K85:K87">
    <cfRule type="duplicateValues" dxfId="0" priority="2"/>
  </conditionalFormatting>
  <hyperlinks>
    <hyperlink ref="K3" r:id="rId1" xr:uid="{8225D2AA-BB47-4764-B055-2B7D094EA0AA}"/>
    <hyperlink ref="K5" r:id="rId2" xr:uid="{8DCD9896-865A-44AB-8D94-E25895A62F2E}"/>
    <hyperlink ref="K10" r:id="rId3" xr:uid="{DC0AB8A5-1E08-4F29-A952-F2BC2A70408D}"/>
    <hyperlink ref="K11" r:id="rId4" xr:uid="{3780521A-BB0F-4E35-9E25-916D266215A3}"/>
    <hyperlink ref="K38" r:id="rId5" xr:uid="{4C8B6027-3622-463E-9882-BD9A6295474D}"/>
    <hyperlink ref="K39" r:id="rId6" xr:uid="{E35CBEDC-7133-413E-AFE1-B8D002B28E50}"/>
    <hyperlink ref="K60" r:id="rId7" xr:uid="{B94691A8-3BDC-4F05-A806-1FB6C4289FC4}"/>
    <hyperlink ref="K63" r:id="rId8" xr:uid="{2A5FFD3B-81D3-4FFC-92BE-19534DD914BF}"/>
    <hyperlink ref="K64" r:id="rId9" xr:uid="{B3E19DA7-AD31-421A-8049-81368BAB0426}"/>
    <hyperlink ref="K68" r:id="rId10" xr:uid="{BC32DF0E-C835-463E-93E6-1D67876C9DE8}"/>
    <hyperlink ref="K79" r:id="rId11" xr:uid="{B42D2F18-F3C9-40F9-BFC8-900BA3985F1C}"/>
    <hyperlink ref="K82" r:id="rId12" xr:uid="{EEF722A0-7319-40A6-8AB3-57D9A007AC80}"/>
    <hyperlink ref="K83" r:id="rId13" xr:uid="{EE8B91BD-13D0-4EB9-B630-10C3925BB8D4}"/>
    <hyperlink ref="K84" r:id="rId14" xr:uid="{230B3A85-8EA3-429F-95E7-F9ABEC119E91}"/>
    <hyperlink ref="K88" r:id="rId15" xr:uid="{916FFF73-1A3C-4C73-8061-33ABEEAF653F}"/>
    <hyperlink ref="K12" r:id="rId16" display="See Employability Profile OSOS Guide" xr:uid="{601E296B-A0ED-4FD1-AE16-4F4398D0C610}"/>
    <hyperlink ref="K13" r:id="rId17" display="See Employability Profile OSOS Guide" xr:uid="{C94FF4B6-CE97-4866-84C8-D508C20A5E8C}"/>
    <hyperlink ref="K4" r:id="rId18" xr:uid="{86BD8CDA-6C71-4899-9816-16D7F7CD8907}"/>
    <hyperlink ref="K15" r:id="rId19" xr:uid="{1832BD7E-F748-4B14-A215-EAFB7AACC489}"/>
    <hyperlink ref="K23" r:id="rId20" xr:uid="{C366E377-22BA-4441-91BE-6C52406268BD}"/>
    <hyperlink ref="K24" r:id="rId21" xr:uid="{6A077C0F-4E6E-4239-AA64-11FC126A091F}"/>
    <hyperlink ref="K25" r:id="rId22" xr:uid="{E550F495-CC79-42BC-A4EA-8922B5179CBF}"/>
    <hyperlink ref="K29" r:id="rId23" xr:uid="{764AB6D3-15EF-4DA8-95AC-858F2849DD0C}"/>
    <hyperlink ref="K37" r:id="rId24" xr:uid="{57A1F038-0B79-436C-AE7F-07AA37F0F6B8}"/>
    <hyperlink ref="K8" r:id="rId25" xr:uid="{1FDFDA3A-11EF-41D6-8FE5-DF7F3DC8ED52}"/>
    <hyperlink ref="K9" r:id="rId26" xr:uid="{0519E413-DB6F-44D4-8724-107303F40027}"/>
    <hyperlink ref="K20" r:id="rId27" xr:uid="{CBCD8BEB-D302-4D70-9AF5-6E735D39983D}"/>
    <hyperlink ref="K103" r:id="rId28" xr:uid="{C62A5FDA-6AB3-464E-9FF3-50A53998123E}"/>
    <hyperlink ref="K7" r:id="rId29" xr:uid="{CC2EBEBA-868B-474E-A5E0-01D9A222CC69}"/>
    <hyperlink ref="K21" r:id="rId30" xr:uid="{4D3AEAEF-3825-40F3-97A3-68014D58F423}"/>
    <hyperlink ref="K22" r:id="rId31" xr:uid="{2337BDF2-32F4-4B90-A940-17A9A3ACCB6B}"/>
    <hyperlink ref="K54" r:id="rId32" xr:uid="{1641CDA1-839D-4D8B-9725-9084CEF9D198}"/>
    <hyperlink ref="K57" r:id="rId33" xr:uid="{EA0BC56D-78BB-4562-ADDD-810DBD495A2B}"/>
    <hyperlink ref="K101" r:id="rId34" xr:uid="{A2927D0D-39EC-41E2-81F1-F34A361A603C}"/>
    <hyperlink ref="K99" r:id="rId35" xr:uid="{C96DA4E3-B51D-4554-9C0F-E5F704C35A7E}"/>
    <hyperlink ref="K14" r:id="rId36" display="https://dol.ny.gov/system/files/documents/2021/03/osos-guide-migrant-seasonal-worker.pdf" xr:uid="{9BE0FD6D-4233-4726-AD3E-A882FC9050AE}"/>
    <hyperlink ref="K30" r:id="rId37" display="https://dol.ny.gov/system/files/documents/2021/03/osos-guide-migrant-seasonal-worker.pdf" xr:uid="{FBFDA579-CADF-4379-AA67-2EAE07BCA02F}"/>
    <hyperlink ref="K31" r:id="rId38" xr:uid="{BCF94B89-6CD8-4664-B5BA-CB61CE4CF5AF}"/>
    <hyperlink ref="K32" r:id="rId39" display="https://dol.ny.gov/system/files/documents/2021/03/ta-11-07.pdf" xr:uid="{21BEE349-68CC-4A0F-ACEF-4EF2C9B08EF3}"/>
    <hyperlink ref="K33" r:id="rId40" display="https://dol.ny.gov/system/files/documents/2021/03/taa-osos-guide-enrollment-and-entering-the-first-service.pdf" xr:uid="{A7533E0E-3F2B-412A-B361-CD95B2915734}"/>
    <hyperlink ref="K34" r:id="rId41" display="https://dol.ny.gov/system/files/documents/2021/03/provider-search-and-documenting-services-to-youth-program-customers.pdf" xr:uid="{ECA5CC83-2676-4333-8890-1F4CF7C1C2A6}"/>
    <hyperlink ref="K35" r:id="rId42" display="https://dol.ny.gov/system/files/documents/2021/03/osos-guide-creating-providers-services-and-offerings.pdf" xr:uid="{1FF43704-F0C3-4F0D-AB84-8F6FF565E265}"/>
    <hyperlink ref="K36" r:id="rId43" display="https://dol.ny.gov/osos-guide-rapid-expeditious-response-6-21-2013" xr:uid="{A7D8B8DF-2772-4490-B2A1-3CD78B181AFA}"/>
    <hyperlink ref="K41" r:id="rId44" display="https://dol.ny.gov/system/files/documents/2021/03/l1-service-definitions.pdf" xr:uid="{436FFE14-EDA5-435F-9829-E3921F96BD73}"/>
    <hyperlink ref="K52" r:id="rId45" display="https://dol.ny.gov/osos-guide-creating-providers-services-and-offerings" xr:uid="{A70BA687-5C85-42FB-802C-9E9AC0284301}"/>
    <hyperlink ref="K53" r:id="rId46" display="https://dol.ny.gov/system/files/documents/2021/03/osos-guide-etpl.pdf" xr:uid="{40875586-4E62-4E0A-8096-2D6428C89BC7}"/>
    <hyperlink ref="K56" r:id="rId47" display="https://dol.ny.gov/osos-guide-onet" xr:uid="{DEF97C5D-F8B9-489C-9FC2-5815BD27DA57}"/>
    <hyperlink ref="K59" r:id="rId48" display="https://dol.ny.gov/osos-guide-creating-providers-services-and-offerings" xr:uid="{FD9A4A9B-1DCF-413B-A500-0161E72FE0A8}"/>
    <hyperlink ref="K65" r:id="rId49" display="https://dol.ny.gov/wioa-youth-program-services-brief" xr:uid="{DA6C5643-7E75-491B-844E-334D612B3CED}"/>
    <hyperlink ref="K66" r:id="rId50" display="https://dol.ny.gov/wioa-youth-program-services-brief" xr:uid="{7730091B-F5A2-4947-96CD-9E0F8A28035A}"/>
    <hyperlink ref="K67" r:id="rId51" display="https://dol.ny.gov/wioa-youth-program-services-brief" xr:uid="{BB1353CB-3AF6-44F6-AE99-D47ED1952F6F}"/>
    <hyperlink ref="K69" r:id="rId52" display="https://dol.ny.gov/wioa-youth-program-services-brief" xr:uid="{1A6ABD68-F2FA-4075-B195-7DE7A0D29AC0}"/>
    <hyperlink ref="K70" r:id="rId53" display="https://dol.ny.gov/wioa-youth-program-services-brief" xr:uid="{9648C1C9-9AA1-444F-A10A-44EABFE00D0F}"/>
    <hyperlink ref="K71" r:id="rId54" display="https://dol.ny.gov/wioa-youth-program-services-brief" xr:uid="{DB284B69-9C60-4A00-95B5-2807041B5A71}"/>
    <hyperlink ref="K72" r:id="rId55" display="https://dol.ny.gov/wioa-youth-program-services-brief" xr:uid="{E581106D-3040-4589-B463-151C3B438E6E}"/>
    <hyperlink ref="K73" r:id="rId56" display="https://dol.ny.gov/wioa-youth-program-services-brief" xr:uid="{9C46BB93-4CA3-467C-9E39-39396CE00697}"/>
    <hyperlink ref="K74" r:id="rId57" display="https://dol.ny.gov/wioa-youth-program-services-brief" xr:uid="{83519012-69A6-4586-8DC5-14C828887CFB}"/>
    <hyperlink ref="K75" r:id="rId58" display="https://dol.ny.gov/wioa-youth-program-services-brief" xr:uid="{A83F5CE2-2552-4B0E-8808-07ECB94E4044}"/>
    <hyperlink ref="K76" r:id="rId59" display="https://dol.ny.gov/wioa-youth-program-services-brief" xr:uid="{E6147941-786D-4B47-9D5F-5CAA6C3A711C}"/>
    <hyperlink ref="K77" r:id="rId60" display="https://dol.ny.gov/wioa-youth-program-services-brief" xr:uid="{91BB1C63-A199-499B-82F3-68528076E0B7}"/>
    <hyperlink ref="K85" r:id="rId61" display="https://dol.ny.gov/wioa-performance-measures-and-outcomes-guide-0" xr:uid="{799747D5-F6DC-4D34-BC18-0FEC00311762}"/>
    <hyperlink ref="K90" r:id="rId62" xr:uid="{B9C54B89-11A1-4F74-A8FF-E19BCC65FAB1}"/>
    <hyperlink ref="K102" r:id="rId63" display="Level 1: Service Definitions OSOS Activities" xr:uid="{C0C25B45-8DB5-4366-B025-54C6C044A57A}"/>
    <hyperlink ref="K80" r:id="rId64" xr:uid="{6BE24F7F-778F-43A6-890B-47766D242A31}"/>
    <hyperlink ref="K16:K19" r:id="rId65" display="Comprehensive Assessment and Supplemental Data OSOS Guide" xr:uid="{CCD42E27-3630-4767-ABCC-2F261A68D943}"/>
    <hyperlink ref="K26" r:id="rId66" xr:uid="{D559E5C0-A33B-474B-BBB9-D3480FDA30F1}"/>
    <hyperlink ref="K27" r:id="rId67" xr:uid="{B33E2358-B2A9-48C4-9B3C-F28ACD5DB6BE}"/>
    <hyperlink ref="K28" r:id="rId68" xr:uid="{26704A69-1085-457F-9448-FB534C7CD476}"/>
    <hyperlink ref="K40" r:id="rId69" xr:uid="{3F8807E2-2A6F-46A0-883B-712D1C28F3E9}"/>
    <hyperlink ref="K62" r:id="rId70" xr:uid="{4D795DB4-CAAF-46C6-8FDD-7140A574E335}"/>
    <hyperlink ref="K91:K93" r:id="rId71" display="WIOA Primary Indicators of Performance and Outcomes OSOS Guide" xr:uid="{13DB56D4-BFAD-4BE2-9595-2BF79CE6F993}"/>
    <hyperlink ref="K94" r:id="rId72" xr:uid="{1D0C5585-91FE-40B6-B8A5-F83F7733D811}"/>
    <hyperlink ref="K95" r:id="rId73" xr:uid="{2883EA0D-EDDC-46A1-9D65-D16940F74A72}"/>
    <hyperlink ref="K96" r:id="rId74" xr:uid="{229BBD42-0601-4C6F-A8EA-8A2292A3D8F5}"/>
    <hyperlink ref="K97" r:id="rId75" xr:uid="{EF01F4D1-629D-444C-BF96-994E74356D0B}"/>
    <hyperlink ref="K98" r:id="rId76" xr:uid="{E4919184-4577-4FC7-9D12-F38D36C53BAB}"/>
    <hyperlink ref="K49" r:id="rId77" xr:uid="{49A678E2-99E7-48B8-9A7B-FD87B022D044}"/>
    <hyperlink ref="K50:K51" r:id="rId78" display="For Youth only:  WIOA Youth Services Brief" xr:uid="{55320126-59A7-4CCF-A9C5-8FBBF7F04F55}"/>
    <hyperlink ref="K78" r:id="rId79" xr:uid="{5EA4ED0F-D754-4781-A683-FBB5A71107C9}"/>
    <hyperlink ref="K87" r:id="rId80" xr:uid="{77520BFC-75FD-4A7A-A2DC-2DA858A8312D}"/>
  </hyperlinks>
  <pageMargins left="0.45" right="0.45" top="0.5" bottom="0.5" header="0.3" footer="0.3"/>
  <pageSetup scale="50" fitToHeight="0" orientation="landscape" r:id="rId8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CC9A136D36FA4196A393D4E78023E1" ma:contentTypeVersion="11" ma:contentTypeDescription="Create a new document." ma:contentTypeScope="" ma:versionID="faee47d85c2666966280086e2d971c6b">
  <xsd:schema xmlns:xsd="http://www.w3.org/2001/XMLSchema" xmlns:xs="http://www.w3.org/2001/XMLSchema" xmlns:p="http://schemas.microsoft.com/office/2006/metadata/properties" xmlns:ns3="b78b31c8-5af2-45c3-a337-a3fc7e97e9c5" xmlns:ns4="313ec310-3a70-4cca-a779-a01c78f1fb36" targetNamespace="http://schemas.microsoft.com/office/2006/metadata/properties" ma:root="true" ma:fieldsID="7fb8c64ba02fd81521d2604a1ac69d14" ns3:_="" ns4:_="">
    <xsd:import namespace="b78b31c8-5af2-45c3-a337-a3fc7e97e9c5"/>
    <xsd:import namespace="313ec310-3a70-4cca-a779-a01c78f1fb3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8b31c8-5af2-45c3-a337-a3fc7e97e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3ec310-3a70-4cca-a779-a01c78f1fb3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BDE9B5-3F00-4174-8D21-E78435710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8b31c8-5af2-45c3-a337-a3fc7e97e9c5"/>
    <ds:schemaRef ds:uri="313ec310-3a70-4cca-a779-a01c78f1fb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9EB360-6C5A-4BD1-B8BD-CEF56C6F5CB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7620E28-6B28-475E-9F96-70C3EB7F02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Overview</vt:lpstr>
      <vt:lpstr>Adult, DW, TAA</vt:lpstr>
      <vt:lpstr>In School Youth</vt:lpstr>
      <vt:lpstr>Out of School Youth</vt:lpstr>
      <vt:lpstr>Adult Priority Analysis</vt:lpstr>
      <vt:lpstr>Adult Priority Data</vt:lpstr>
      <vt:lpstr>A, DW, TAA Doc Request</vt:lpstr>
      <vt:lpstr>Youth Doc Request update</vt:lpstr>
      <vt:lpstr>DEV Chart</vt:lpstr>
      <vt:lpstr>DEV Definitions</vt:lpstr>
      <vt:lpstr>LDWA Enr Trend Inst</vt:lpstr>
      <vt:lpstr>LWDA Enr Trend Data</vt:lpstr>
      <vt:lpstr>LWDA Service Trend Inst</vt:lpstr>
      <vt:lpstr>LWDA Service Trend Data</vt:lpstr>
      <vt:lpstr>6 Year Funding</vt:lpstr>
      <vt:lpstr>Un-Ended Services Instructions</vt:lpstr>
      <vt:lpstr>Un-Ended Services</vt:lpstr>
      <vt:lpstr>Service Funding Instructions</vt:lpstr>
      <vt:lpstr>Service Funding</vt:lpstr>
      <vt:lpstr>Youth Service Types Instr</vt:lpstr>
      <vt:lpstr>Youth Service Types</vt:lpstr>
      <vt:lpstr>AD DW Services Instr</vt:lpstr>
      <vt:lpstr>A DW Services</vt:lpstr>
      <vt:lpstr>Youth Drop Down Lists</vt:lpstr>
      <vt:lpstr>DW Drop Down</vt:lpstr>
      <vt:lpstr>'DEV Chart'!Print_Area</vt:lpstr>
      <vt:lpstr>'DEV Definitions'!Print_Area</vt:lpstr>
      <vt:lpstr>'DEV Chart'!Print_Titles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Deike, Barbara (dol)</dc:creator>
  <cp:keywords/>
  <dc:description/>
  <cp:lastModifiedBy>Sculley, Caryann  (LABOR)</cp:lastModifiedBy>
  <cp:revision/>
  <cp:lastPrinted>2023-08-16T19:27:59Z</cp:lastPrinted>
  <dcterms:created xsi:type="dcterms:W3CDTF">2015-06-05T18:17:20Z</dcterms:created>
  <dcterms:modified xsi:type="dcterms:W3CDTF">2024-08-29T19:15:40Z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0x010100A7CC9A136D36FA4196A393D4E78023E1</vt:lpwstr>
  </property>
</Properties>
</file>